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ГД'!$A$1:$BI$25</definedName>
  </definedNames>
  <calcPr calcId="145621"/>
</workbook>
</file>

<file path=xl/calcChain.xml><?xml version="1.0" encoding="utf-8"?>
<calcChain xmlns="http://schemas.openxmlformats.org/spreadsheetml/2006/main">
  <c r="Z8" i="10" l="1"/>
  <c r="Z9" i="10"/>
  <c r="Z10" i="10"/>
  <c r="Z11" i="10"/>
  <c r="J40" i="3" l="1"/>
  <c r="H40" i="3"/>
  <c r="I40" i="3" s="1"/>
  <c r="R40" i="3" l="1"/>
  <c r="H49" i="3"/>
  <c r="I49" i="3" s="1"/>
  <c r="J49" i="3"/>
  <c r="R49" i="3" l="1"/>
  <c r="C50" i="3"/>
  <c r="W94" i="4" l="1"/>
  <c r="W95" i="4"/>
  <c r="W96" i="4"/>
  <c r="I94" i="4"/>
  <c r="J94" i="4" s="1"/>
  <c r="K94" i="4"/>
  <c r="I95" i="4"/>
  <c r="J95" i="4" s="1"/>
  <c r="K95" i="4"/>
  <c r="I96" i="4"/>
  <c r="J96" i="4" s="1"/>
  <c r="K96" i="4"/>
  <c r="W24" i="4"/>
  <c r="W25" i="4"/>
  <c r="I24" i="4"/>
  <c r="J24" i="4"/>
  <c r="K24" i="4"/>
  <c r="I25" i="4"/>
  <c r="J25" i="4" s="1"/>
  <c r="K25" i="4"/>
  <c r="W23" i="4"/>
  <c r="I23" i="4"/>
  <c r="J23" i="4" s="1"/>
  <c r="K23" i="4"/>
  <c r="W18" i="4"/>
  <c r="I18" i="4"/>
  <c r="J18" i="4" s="1"/>
  <c r="K18" i="4"/>
  <c r="W15" i="4"/>
  <c r="I15" i="4"/>
  <c r="J15" i="4" s="1"/>
  <c r="K15" i="4"/>
  <c r="S18" i="4" l="1"/>
  <c r="S23" i="4"/>
  <c r="S96" i="4"/>
  <c r="S95" i="4"/>
  <c r="S94" i="4"/>
  <c r="S15" i="4"/>
  <c r="S25" i="4"/>
  <c r="S24" i="4"/>
  <c r="W100" i="4" l="1"/>
  <c r="V36" i="9" l="1"/>
  <c r="V33" i="9"/>
  <c r="F139" i="4" l="1"/>
  <c r="E139" i="4"/>
  <c r="N139" i="4" s="1"/>
  <c r="F138" i="4"/>
  <c r="E138" i="4"/>
  <c r="F137" i="4"/>
  <c r="E137" i="4"/>
  <c r="F136" i="4"/>
  <c r="E136" i="4"/>
  <c r="F135" i="4"/>
  <c r="E135" i="4"/>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S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S77" i="4" s="1"/>
  <c r="W76" i="4"/>
  <c r="K76" i="4"/>
  <c r="I76" i="4"/>
  <c r="J76" i="4" s="1"/>
  <c r="W75" i="4"/>
  <c r="K75" i="4"/>
  <c r="I75" i="4"/>
  <c r="J75" i="4" s="1"/>
  <c r="S75" i="4" s="1"/>
  <c r="W74" i="4"/>
  <c r="K74" i="4"/>
  <c r="I74" i="4"/>
  <c r="J74" i="4" s="1"/>
  <c r="W73" i="4"/>
  <c r="K73" i="4"/>
  <c r="I73" i="4"/>
  <c r="J73" i="4" s="1"/>
  <c r="S73" i="4" s="1"/>
  <c r="W72" i="4"/>
  <c r="K72" i="4"/>
  <c r="I72" i="4"/>
  <c r="J72" i="4" s="1"/>
  <c r="W71" i="4"/>
  <c r="K71" i="4"/>
  <c r="I71" i="4"/>
  <c r="J71" i="4" s="1"/>
  <c r="W70" i="4"/>
  <c r="K70" i="4"/>
  <c r="I70" i="4"/>
  <c r="J70" i="4" s="1"/>
  <c r="W69" i="4"/>
  <c r="K69" i="4"/>
  <c r="I69" i="4"/>
  <c r="J69" i="4" s="1"/>
  <c r="S69" i="4" s="1"/>
  <c r="W68" i="4"/>
  <c r="K68" i="4"/>
  <c r="I68" i="4"/>
  <c r="J68" i="4" s="1"/>
  <c r="W67" i="4"/>
  <c r="K67" i="4"/>
  <c r="I67" i="4"/>
  <c r="J67" i="4" s="1"/>
  <c r="W66" i="4"/>
  <c r="K66" i="4"/>
  <c r="I66" i="4"/>
  <c r="J66" i="4" s="1"/>
  <c r="W65" i="4"/>
  <c r="K65" i="4"/>
  <c r="I65" i="4"/>
  <c r="J65" i="4" s="1"/>
  <c r="W64" i="4"/>
  <c r="K64" i="4"/>
  <c r="I64" i="4"/>
  <c r="J64" i="4" s="1"/>
  <c r="W63" i="4"/>
  <c r="K63" i="4"/>
  <c r="I63" i="4"/>
  <c r="J63" i="4" s="1"/>
  <c r="S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S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S37" i="4" s="1"/>
  <c r="W36" i="4"/>
  <c r="K36" i="4"/>
  <c r="I36" i="4"/>
  <c r="J36" i="4" s="1"/>
  <c r="W35" i="4"/>
  <c r="K35" i="4"/>
  <c r="I35" i="4"/>
  <c r="J35" i="4" s="1"/>
  <c r="W34" i="4"/>
  <c r="K34" i="4"/>
  <c r="I34" i="4"/>
  <c r="J34" i="4" s="1"/>
  <c r="W33" i="4"/>
  <c r="K33" i="4"/>
  <c r="I33" i="4"/>
  <c r="J33" i="4" s="1"/>
  <c r="W32" i="4"/>
  <c r="K32" i="4"/>
  <c r="I32" i="4"/>
  <c r="J32" i="4" s="1"/>
  <c r="W31" i="4"/>
  <c r="K31" i="4"/>
  <c r="I31" i="4"/>
  <c r="J31" i="4" s="1"/>
  <c r="S31" i="4" s="1"/>
  <c r="W30" i="4"/>
  <c r="K30" i="4"/>
  <c r="I30" i="4"/>
  <c r="J30" i="4" s="1"/>
  <c r="W29" i="4"/>
  <c r="K29" i="4"/>
  <c r="I29" i="4"/>
  <c r="J29" i="4" s="1"/>
  <c r="S29" i="4" s="1"/>
  <c r="W28" i="4"/>
  <c r="K28" i="4"/>
  <c r="I28" i="4"/>
  <c r="J28" i="4" s="1"/>
  <c r="W27" i="4"/>
  <c r="K27" i="4"/>
  <c r="I27" i="4"/>
  <c r="J27" i="4" s="1"/>
  <c r="W26" i="4"/>
  <c r="K26" i="4"/>
  <c r="I26" i="4"/>
  <c r="J26" i="4" s="1"/>
  <c r="W22" i="4"/>
  <c r="K22" i="4"/>
  <c r="I22" i="4"/>
  <c r="J22" i="4" s="1"/>
  <c r="W21" i="4"/>
  <c r="K21" i="4"/>
  <c r="I21" i="4"/>
  <c r="J21" i="4" s="1"/>
  <c r="W20" i="4"/>
  <c r="K20" i="4"/>
  <c r="I20" i="4"/>
  <c r="J20" i="4" s="1"/>
  <c r="S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5" i="4" l="1"/>
  <c r="S16" i="4"/>
  <c r="S28" i="4"/>
  <c r="S44" i="4"/>
  <c r="S64" i="4"/>
  <c r="S68" i="4"/>
  <c r="S84" i="4"/>
  <c r="S88" i="4"/>
  <c r="N124" i="4"/>
  <c r="N132" i="4"/>
  <c r="S19" i="4"/>
  <c r="S34" i="4"/>
  <c r="S42" i="4"/>
  <c r="S62" i="4"/>
  <c r="S74" i="4"/>
  <c r="S82" i="4"/>
  <c r="S97" i="4"/>
  <c r="S93" i="4"/>
  <c r="S92" i="4"/>
  <c r="S91" i="4"/>
  <c r="S89" i="4"/>
  <c r="S80" i="4"/>
  <c r="S54" i="4"/>
  <c r="S48"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21"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9" i="7"/>
  <c r="CW8" i="7"/>
  <c r="CX8" i="7"/>
  <c r="CY8" i="7"/>
  <c r="CZ8" i="7"/>
  <c r="DA8" i="7"/>
  <c r="CV8" i="7"/>
  <c r="CE10" i="7"/>
  <c r="CE11" i="7"/>
  <c r="CE12" i="7"/>
  <c r="CE13" i="7"/>
  <c r="CE14" i="7"/>
  <c r="CE9" i="7"/>
  <c r="CK8" i="7"/>
  <c r="CL8" i="7"/>
  <c r="CM8" i="7"/>
  <c r="CN8" i="7"/>
  <c r="CO8" i="7"/>
  <c r="AQ9" i="7"/>
  <c r="AQ10" i="7"/>
  <c r="AQ11" i="7"/>
  <c r="AQ12" i="7"/>
  <c r="AQ13" i="7"/>
  <c r="AQ14" i="7"/>
  <c r="BK8" i="7"/>
  <c r="BL8" i="7"/>
  <c r="BM8" i="7"/>
  <c r="BN8" i="7"/>
  <c r="BO8" i="7"/>
  <c r="BP8" i="7"/>
  <c r="BQ8" i="7"/>
  <c r="BR8" i="7"/>
  <c r="BS8" i="7"/>
  <c r="BT8" i="7"/>
  <c r="BU8" i="7"/>
  <c r="BV8" i="7"/>
  <c r="BW8" i="7"/>
  <c r="BX8" i="7"/>
  <c r="BY8" i="7"/>
  <c r="BZ8" i="7"/>
  <c r="CA8" i="7"/>
  <c r="CB8" i="7"/>
  <c r="CC8" i="7"/>
  <c r="C10" i="7"/>
  <c r="C11" i="7"/>
  <c r="C12" i="7"/>
  <c r="C13" i="7"/>
  <c r="C14" i="7"/>
  <c r="W8" i="7"/>
  <c r="X8" i="7"/>
  <c r="Y8" i="7"/>
  <c r="Z8" i="7"/>
  <c r="AA8" i="7"/>
  <c r="AB8" i="7"/>
  <c r="AC8" i="7"/>
  <c r="AD8" i="7"/>
  <c r="AE8" i="7"/>
  <c r="AF8" i="7"/>
  <c r="AG8" i="7"/>
  <c r="AH8" i="7"/>
  <c r="AI8" i="7"/>
  <c r="AJ8" i="7"/>
  <c r="AK8" i="7"/>
  <c r="AL8" i="7"/>
  <c r="AM8" i="7"/>
  <c r="AN8" i="7"/>
  <c r="AO8" i="7"/>
  <c r="C9" i="7"/>
  <c r="Z12" i="10"/>
  <c r="Z13" i="10"/>
  <c r="Z14" i="10"/>
  <c r="Z15" i="10"/>
  <c r="Z16" i="10"/>
  <c r="Z17" i="10"/>
  <c r="Z18" i="10"/>
  <c r="C9" i="10"/>
  <c r="C10" i="10"/>
  <c r="C11" i="10"/>
  <c r="C12" i="10"/>
  <c r="C13" i="10"/>
  <c r="C14" i="10"/>
  <c r="C15" i="10"/>
  <c r="C16" i="10"/>
  <c r="C17" i="10"/>
  <c r="C18" i="10"/>
  <c r="C8" i="10"/>
  <c r="BJ7" i="5" l="1"/>
  <c r="AI7" i="5"/>
  <c r="AH8"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S15" i="8"/>
  <c r="T15" i="8"/>
  <c r="U15" i="8"/>
  <c r="V15" i="8"/>
  <c r="W15" i="8"/>
  <c r="X15" i="8"/>
  <c r="Z15" i="8"/>
  <c r="AA15" i="8"/>
  <c r="AB15" i="8"/>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s="1"/>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AW16" i="6" s="1"/>
  <c r="T16" i="6"/>
  <c r="U16" i="6"/>
  <c r="W16" i="6"/>
  <c r="X16" i="6"/>
  <c r="AV16" i="6" s="1"/>
  <c r="Y16" i="6"/>
  <c r="Z16" i="6"/>
  <c r="AA16" i="6"/>
  <c r="AB16" i="6"/>
  <c r="AH16" i="6"/>
  <c r="AN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Y28" i="6"/>
  <c r="Z28" i="6"/>
  <c r="AA28" i="6"/>
  <c r="AB28" i="6"/>
  <c r="AH28" i="6"/>
  <c r="AN28" i="6"/>
  <c r="D29" i="6"/>
  <c r="J29" i="6"/>
  <c r="Q29" i="6"/>
  <c r="AU29" i="6" s="1"/>
  <c r="R29" i="6"/>
  <c r="S29" i="6"/>
  <c r="T29" i="6"/>
  <c r="U29" i="6"/>
  <c r="W29" i="6"/>
  <c r="X29" i="6"/>
  <c r="Y29" i="6"/>
  <c r="Z29" i="6"/>
  <c r="AA29" i="6"/>
  <c r="AB29" i="6"/>
  <c r="AH29" i="6"/>
  <c r="AN29" i="6"/>
  <c r="D30" i="6"/>
  <c r="J30" i="6"/>
  <c r="Q30" i="6"/>
  <c r="R30" i="6"/>
  <c r="S30" i="6"/>
  <c r="T30" i="6"/>
  <c r="U30" i="6"/>
  <c r="W30" i="6"/>
  <c r="X30" i="6"/>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Y38" i="6"/>
  <c r="Z38" i="6"/>
  <c r="AA38" i="6"/>
  <c r="AB38" i="6"/>
  <c r="AH38" i="6"/>
  <c r="AN38" i="6"/>
  <c r="AW29" i="6" l="1"/>
  <c r="AU23" i="6"/>
  <c r="AV38" i="6"/>
  <c r="AV34" i="6"/>
  <c r="AV30" i="6"/>
  <c r="AX25" i="6"/>
  <c r="AX16" i="6"/>
  <c r="AW35" i="6"/>
  <c r="AW31" i="6"/>
  <c r="AY29" i="6"/>
  <c r="AW23" i="6"/>
  <c r="BC29" i="8"/>
  <c r="BC25" i="8"/>
  <c r="AV28" i="6"/>
  <c r="BC35" i="8"/>
  <c r="BD15" i="8"/>
  <c r="AX33" i="6"/>
  <c r="AY16" i="6"/>
  <c r="AU37" i="6"/>
  <c r="AU16" i="6"/>
  <c r="AX29" i="6"/>
  <c r="BC16" i="8"/>
  <c r="AX28" i="6"/>
  <c r="AW33" i="6"/>
  <c r="AU17" i="6"/>
  <c r="AW27" i="6"/>
  <c r="AY23" i="6"/>
  <c r="AV29" i="6"/>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T35" i="6" s="1"/>
  <c r="AU35" i="6"/>
  <c r="AY34" i="6"/>
  <c r="AW34" i="6"/>
  <c r="V33" i="6"/>
  <c r="AY33" i="6"/>
  <c r="AU33" i="6"/>
  <c r="AY32" i="6"/>
  <c r="AW32" i="6"/>
  <c r="V31" i="6"/>
  <c r="AY31" i="6"/>
  <c r="AU31" i="6"/>
  <c r="AY30" i="6"/>
  <c r="AW30" i="6"/>
  <c r="V29" i="6"/>
  <c r="V28" i="6"/>
  <c r="V26" i="6"/>
  <c r="AX26" i="6"/>
  <c r="V24" i="6"/>
  <c r="AX24" i="6"/>
  <c r="AV23" i="6"/>
  <c r="AY26" i="6"/>
  <c r="AW26" i="6"/>
  <c r="AX20" i="6"/>
  <c r="AX22" i="6"/>
  <c r="AV22"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P35" i="6"/>
  <c r="P33" i="6"/>
  <c r="P31" i="6"/>
  <c r="P29" i="6"/>
  <c r="V27" i="6"/>
  <c r="V25" i="6"/>
  <c r="P37" i="6"/>
  <c r="AU38" i="6"/>
  <c r="AU36" i="6"/>
  <c r="AT36" i="6" s="1"/>
  <c r="AU34" i="6"/>
  <c r="AU32" i="6"/>
  <c r="AU30" i="6"/>
  <c r="AU28" i="6"/>
  <c r="AU26" i="6"/>
  <c r="AT20" i="6" l="1"/>
  <c r="AT37" i="6"/>
  <c r="AT27" i="6"/>
  <c r="AT16" i="6"/>
  <c r="AT38" i="6"/>
  <c r="BA17" i="8"/>
  <c r="AT33" i="6"/>
  <c r="BA29" i="8"/>
  <c r="AT25" i="6"/>
  <c r="AT29"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S43" i="8"/>
  <c r="S44" i="8"/>
  <c r="S45" i="8"/>
  <c r="S46" i="8"/>
  <c r="S47" i="8"/>
  <c r="S48" i="8"/>
  <c r="S49" i="8"/>
  <c r="S50" i="8"/>
  <c r="S51" i="8"/>
  <c r="S52" i="8"/>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13" i="6"/>
  <c r="Q14" i="6"/>
  <c r="Q15" i="6"/>
  <c r="Q39" i="6"/>
  <c r="Q40" i="6"/>
  <c r="Q41" i="6"/>
  <c r="Q42" i="6"/>
  <c r="Q43" i="6"/>
  <c r="Q44" i="6"/>
  <c r="Q45" i="6"/>
  <c r="Q46" i="6"/>
  <c r="Q47" i="6"/>
  <c r="Q48" i="6"/>
  <c r="P48" i="6" s="1"/>
  <c r="Q49" i="6"/>
  <c r="Q50" i="6"/>
  <c r="Q51" i="6"/>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V47" i="9"/>
  <c r="V50" i="9" s="1"/>
  <c r="T47" i="9"/>
  <c r="T50" i="9" s="1"/>
  <c r="S47" i="9"/>
  <c r="R47" i="9"/>
  <c r="R50" i="9" s="1"/>
  <c r="Q47" i="9"/>
  <c r="Q50" i="9" s="1"/>
  <c r="P47" i="9"/>
  <c r="N47" i="9"/>
  <c r="L47" i="9"/>
  <c r="F47" i="9"/>
  <c r="F50" i="9" s="1"/>
  <c r="E47" i="9"/>
  <c r="E50" i="9" s="1"/>
  <c r="D47" i="9"/>
  <c r="J47" i="9" s="1"/>
  <c r="V46" i="9"/>
  <c r="V49" i="9" s="1"/>
  <c r="T46" i="9"/>
  <c r="T49" i="9" s="1"/>
  <c r="S46" i="9"/>
  <c r="R46" i="9"/>
  <c r="R49" i="9" s="1"/>
  <c r="Q46" i="9"/>
  <c r="Q49" i="9" s="1"/>
  <c r="P46" i="9"/>
  <c r="P49" i="9" s="1"/>
  <c r="N46" i="9"/>
  <c r="F46" i="9"/>
  <c r="E46" i="9"/>
  <c r="E49" i="9" s="1"/>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S50" i="9"/>
  <c r="N50" i="9"/>
  <c r="N49" i="9"/>
  <c r="O23" i="9"/>
  <c r="K23" i="9" s="1"/>
  <c r="O22" i="9"/>
  <c r="K22" i="9" s="1"/>
  <c r="O20" i="9"/>
  <c r="K20" i="9" s="1"/>
  <c r="M20" i="9" s="1"/>
  <c r="O19" i="9"/>
  <c r="K19" i="9" s="1"/>
  <c r="O17" i="9"/>
  <c r="K17" i="9" s="1"/>
  <c r="M17" i="9" s="1"/>
  <c r="O16" i="9"/>
  <c r="K16" i="9" s="1"/>
  <c r="O14" i="9"/>
  <c r="K14" i="9"/>
  <c r="M14" i="9" s="1"/>
  <c r="O13" i="9"/>
  <c r="K13" i="9" s="1"/>
  <c r="M13" i="9" s="1"/>
  <c r="O11" i="9"/>
  <c r="K11" i="9" s="1"/>
  <c r="M11" i="9" s="1"/>
  <c r="O10" i="9"/>
  <c r="O7" i="9"/>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BE50" i="8"/>
  <c r="AE49" i="8"/>
  <c r="AD49" i="8"/>
  <c r="AC49" i="8"/>
  <c r="BE49" i="8" s="1"/>
  <c r="AB49" i="8"/>
  <c r="BD49" i="8" s="1"/>
  <c r="AA49" i="8"/>
  <c r="Z49" i="8"/>
  <c r="AE48" i="8"/>
  <c r="AD48" i="8"/>
  <c r="AC48" i="8"/>
  <c r="AB48" i="8"/>
  <c r="BD48" i="8" s="1"/>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AE44" i="8"/>
  <c r="AD44" i="8"/>
  <c r="AC44" i="8"/>
  <c r="BE44" i="8" s="1"/>
  <c r="AB44" i="8"/>
  <c r="BD44" i="8" s="1"/>
  <c r="AA44" i="8"/>
  <c r="BC44" i="8" s="1"/>
  <c r="Z44" i="8"/>
  <c r="AE43" i="8"/>
  <c r="AD43" i="8"/>
  <c r="AC43" i="8"/>
  <c r="BE43" i="8" s="1"/>
  <c r="AB43" i="8"/>
  <c r="BD43" i="8" s="1"/>
  <c r="AA43" i="8"/>
  <c r="BC43" i="8" s="1"/>
  <c r="Z43" i="8"/>
  <c r="AE42" i="8"/>
  <c r="AD42" i="8"/>
  <c r="BF42" i="8" s="1"/>
  <c r="AC42" i="8"/>
  <c r="AB42" i="8"/>
  <c r="BD42" i="8" s="1"/>
  <c r="AA42" i="8"/>
  <c r="Z42" i="8"/>
  <c r="AE41" i="8"/>
  <c r="AD41" i="8"/>
  <c r="AC41" i="8"/>
  <c r="AB41" i="8"/>
  <c r="BD41" i="8" s="1"/>
  <c r="AA41" i="8"/>
  <c r="Z41" i="8"/>
  <c r="AE40" i="8"/>
  <c r="BG40" i="8" s="1"/>
  <c r="AD40" i="8"/>
  <c r="AC40" i="8"/>
  <c r="AB40" i="8"/>
  <c r="AA40" i="8"/>
  <c r="BC40" i="8" s="1"/>
  <c r="Z40" i="8"/>
  <c r="BB40" i="8" s="1"/>
  <c r="AE39" i="8"/>
  <c r="BG39" i="8" s="1"/>
  <c r="AD39" i="8"/>
  <c r="AC39" i="8"/>
  <c r="AB39" i="8"/>
  <c r="AA39" i="8"/>
  <c r="Z39" i="8"/>
  <c r="AE38" i="8"/>
  <c r="AD38" i="8"/>
  <c r="AC38" i="8"/>
  <c r="BE38" i="8" s="1"/>
  <c r="AB38" i="8"/>
  <c r="BD38" i="8" s="1"/>
  <c r="AA38" i="8"/>
  <c r="BC38" i="8" s="1"/>
  <c r="Z38" i="8"/>
  <c r="AE14" i="8"/>
  <c r="BG14" i="8" s="1"/>
  <c r="AD14" i="8"/>
  <c r="BF14" i="8" s="1"/>
  <c r="AC14" i="8"/>
  <c r="AB14" i="8"/>
  <c r="BD14" i="8" s="1"/>
  <c r="AA14" i="8"/>
  <c r="BC14" i="8" s="1"/>
  <c r="Z14" i="8"/>
  <c r="BE14" i="8"/>
  <c r="AE13" i="8"/>
  <c r="AD13" i="8"/>
  <c r="BF13" i="8" s="1"/>
  <c r="AC13" i="8"/>
  <c r="AB13" i="8"/>
  <c r="AA13" i="8"/>
  <c r="Z13" i="8"/>
  <c r="AE12" i="8"/>
  <c r="AD12" i="8"/>
  <c r="AC12" i="8"/>
  <c r="AB12" i="8"/>
  <c r="AA12" i="8"/>
  <c r="Z12" i="8"/>
  <c r="AE11" i="8"/>
  <c r="AD11" i="8"/>
  <c r="AC11" i="8"/>
  <c r="AB11" i="8"/>
  <c r="BD11" i="8" s="1"/>
  <c r="AA11" i="8"/>
  <c r="Z11" i="8"/>
  <c r="AE10" i="8"/>
  <c r="AD10" i="8"/>
  <c r="BF10" i="8" s="1"/>
  <c r="AC10" i="8"/>
  <c r="AB10" i="8"/>
  <c r="AA10" i="8"/>
  <c r="Z10" i="8"/>
  <c r="BB10" i="8" s="1"/>
  <c r="AZ9" i="8"/>
  <c r="L24" i="9" s="1"/>
  <c r="AY9" i="8"/>
  <c r="AX9" i="8"/>
  <c r="L18" i="9" s="1"/>
  <c r="AW9" i="8"/>
  <c r="L15" i="9" s="1"/>
  <c r="AV9" i="8"/>
  <c r="L12" i="9" s="1"/>
  <c r="AU9" i="8"/>
  <c r="L9" i="9" s="1"/>
  <c r="AS9" i="8"/>
  <c r="AR9" i="8"/>
  <c r="AQ9" i="8"/>
  <c r="AP9" i="8"/>
  <c r="AO9" i="8"/>
  <c r="AN9" i="8"/>
  <c r="AL9" i="8"/>
  <c r="N24" i="9" s="1"/>
  <c r="K24" i="9" s="1"/>
  <c r="M24" i="9" s="1"/>
  <c r="AK9" i="8"/>
  <c r="N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AX54" i="6" s="1"/>
  <c r="Y54" i="6"/>
  <c r="X54" i="6"/>
  <c r="W54" i="6"/>
  <c r="AU54" i="6" s="1"/>
  <c r="J54" i="6"/>
  <c r="D54" i="6"/>
  <c r="AN53" i="6"/>
  <c r="AH53" i="6"/>
  <c r="AB53" i="6"/>
  <c r="AA53" i="6"/>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AV51" i="6" s="1"/>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J46" i="6"/>
  <c r="D46" i="6"/>
  <c r="AN45" i="6"/>
  <c r="AH45" i="6"/>
  <c r="AB45" i="6"/>
  <c r="AA45" i="6"/>
  <c r="Z45" i="6"/>
  <c r="Y45" i="6"/>
  <c r="X45" i="6"/>
  <c r="W45" i="6"/>
  <c r="J45" i="6"/>
  <c r="D45" i="6"/>
  <c r="AN44" i="6"/>
  <c r="AH44" i="6"/>
  <c r="AB44" i="6"/>
  <c r="AA44" i="6"/>
  <c r="Z44" i="6"/>
  <c r="Y44" i="6"/>
  <c r="X44" i="6"/>
  <c r="W44" i="6"/>
  <c r="J44" i="6"/>
  <c r="D44" i="6"/>
  <c r="AN43" i="6"/>
  <c r="AH43" i="6"/>
  <c r="AB43" i="6"/>
  <c r="AA43" i="6"/>
  <c r="Z43" i="6"/>
  <c r="Y43" i="6"/>
  <c r="X43" i="6"/>
  <c r="W43" i="6"/>
  <c r="J43" i="6"/>
  <c r="D43" i="6"/>
  <c r="AN42" i="6"/>
  <c r="AH42" i="6"/>
  <c r="AB42" i="6"/>
  <c r="AA42" i="6"/>
  <c r="AY42" i="6" s="1"/>
  <c r="Z42" i="6"/>
  <c r="AX42" i="6" s="1"/>
  <c r="Y42" i="6"/>
  <c r="AW42" i="6" s="1"/>
  <c r="X42" i="6"/>
  <c r="AV42" i="6" s="1"/>
  <c r="W42" i="6"/>
  <c r="J42" i="6"/>
  <c r="D42" i="6"/>
  <c r="AN41" i="6"/>
  <c r="AH41" i="6"/>
  <c r="AB41" i="6"/>
  <c r="AA41" i="6"/>
  <c r="Z41" i="6"/>
  <c r="Y41" i="6"/>
  <c r="X41" i="6"/>
  <c r="AV41" i="6" s="1"/>
  <c r="W41" i="6"/>
  <c r="J41" i="6"/>
  <c r="D41" i="6"/>
  <c r="AN40" i="6"/>
  <c r="AH40" i="6"/>
  <c r="AB40" i="6"/>
  <c r="AA40" i="6"/>
  <c r="AY40" i="6" s="1"/>
  <c r="Z40" i="6"/>
  <c r="Y40" i="6"/>
  <c r="X40" i="6"/>
  <c r="W40" i="6"/>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W11" i="6"/>
  <c r="J11" i="6"/>
  <c r="D11" i="6"/>
  <c r="AN10" i="6"/>
  <c r="AH10" i="6"/>
  <c r="AB10" i="6"/>
  <c r="AA10" i="6"/>
  <c r="Z10" i="6"/>
  <c r="Y10" i="6"/>
  <c r="AW10" i="6" s="1"/>
  <c r="X10" i="6"/>
  <c r="J10" i="6"/>
  <c r="D10" i="6"/>
  <c r="AN9" i="6"/>
  <c r="AH9" i="6"/>
  <c r="AB9" i="6"/>
  <c r="AA9" i="6"/>
  <c r="Z9" i="6"/>
  <c r="AX9" i="6" s="1"/>
  <c r="X9" i="6"/>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BB55" i="8"/>
  <c r="K28" i="9"/>
  <c r="M28" i="9" s="1"/>
  <c r="L21" i="9"/>
  <c r="BB45" i="8"/>
  <c r="BC11" i="8"/>
  <c r="T9" i="8"/>
  <c r="BB11" i="8"/>
  <c r="AY14" i="6"/>
  <c r="AU39" i="6"/>
  <c r="BB14" i="8"/>
  <c r="BF41" i="8"/>
  <c r="BC42" i="8"/>
  <c r="BE42" i="8"/>
  <c r="L50" i="9"/>
  <c r="F49" i="9"/>
  <c r="U20" i="9"/>
  <c r="AY45" i="6"/>
  <c r="AY41" i="6"/>
  <c r="AW41" i="6"/>
  <c r="AU46" i="6"/>
  <c r="AW53" i="6"/>
  <c r="AY53" i="6"/>
  <c r="H48" i="9"/>
  <c r="H51" i="9" s="1"/>
  <c r="P13" i="6"/>
  <c r="AV11" i="6"/>
  <c r="AX10" i="6"/>
  <c r="AU45" i="6"/>
  <c r="V47" i="6"/>
  <c r="K10" i="9"/>
  <c r="F51" i="9"/>
  <c r="U14" i="9"/>
  <c r="BB53" i="8"/>
  <c r="I49" i="9"/>
  <c r="AX55" i="6"/>
  <c r="Q8" i="6"/>
  <c r="AU10" i="6"/>
  <c r="P10" i="6"/>
  <c r="AY48" i="6"/>
  <c r="AY47" i="6"/>
  <c r="AX15" i="6"/>
  <c r="BD52" i="8"/>
  <c r="V48" i="6"/>
  <c r="AU47" i="6"/>
  <c r="AU41" i="6"/>
  <c r="AW46" i="6"/>
  <c r="AX14" i="6"/>
  <c r="BF51" i="8"/>
  <c r="P42" i="6"/>
  <c r="AX47" i="6"/>
  <c r="BD55" i="8"/>
  <c r="BD50" i="8"/>
  <c r="BB39" i="8"/>
  <c r="BF44" i="8"/>
  <c r="BF39" i="8"/>
  <c r="BG44" i="8"/>
  <c r="BG38" i="8"/>
  <c r="AU55" i="6"/>
  <c r="AX51" i="6"/>
  <c r="AX41" i="6"/>
  <c r="W8" i="6" l="1"/>
  <c r="V40" i="6"/>
  <c r="U38" i="9"/>
  <c r="V43" i="6"/>
  <c r="V45" i="6"/>
  <c r="V49" i="6"/>
  <c r="Y38" i="8"/>
  <c r="P49" i="6"/>
  <c r="P41" i="6"/>
  <c r="P55" i="6"/>
  <c r="AV54" i="6"/>
  <c r="P53" i="6"/>
  <c r="AV48" i="6"/>
  <c r="AV44" i="6"/>
  <c r="AV39" i="6"/>
  <c r="R42" i="8"/>
  <c r="BC54" i="8"/>
  <c r="BC46" i="8"/>
  <c r="BC45" i="8"/>
  <c r="BC39" i="8"/>
  <c r="BC12" i="8"/>
  <c r="BC10" i="8"/>
  <c r="BG49" i="8"/>
  <c r="BG41" i="8"/>
  <c r="V42" i="6"/>
  <c r="V44" i="6"/>
  <c r="V46" i="6"/>
  <c r="O25" i="9"/>
  <c r="AU44" i="6"/>
  <c r="AU40" i="6"/>
  <c r="AY54" i="6"/>
  <c r="AY52" i="6"/>
  <c r="AT52" i="6" s="1"/>
  <c r="AY43" i="6"/>
  <c r="AY15" i="6"/>
  <c r="BF55" i="8"/>
  <c r="BF54" i="8"/>
  <c r="BF49" i="8"/>
  <c r="BF48" i="8"/>
  <c r="BF45" i="8"/>
  <c r="BF43" i="8"/>
  <c r="BF40" i="8"/>
  <c r="V51" i="6"/>
  <c r="D49" i="9"/>
  <c r="P51" i="6"/>
  <c r="P47" i="6"/>
  <c r="P43" i="6"/>
  <c r="AX53" i="6"/>
  <c r="AX48" i="6"/>
  <c r="AX43" i="6"/>
  <c r="AX40" i="6"/>
  <c r="AX39" i="6"/>
  <c r="P15" i="6"/>
  <c r="P14" i="6"/>
  <c r="R52" i="8"/>
  <c r="BE55" i="8"/>
  <c r="BE46" i="8"/>
  <c r="BE40" i="8"/>
  <c r="BE39" i="8"/>
  <c r="BE13" i="8"/>
  <c r="BE10" i="8"/>
  <c r="BG47" i="8"/>
  <c r="BG43" i="8"/>
  <c r="BG12" i="8"/>
  <c r="U17" i="9"/>
  <c r="V9" i="6"/>
  <c r="V53" i="6"/>
  <c r="AA9" i="8"/>
  <c r="Y45" i="8"/>
  <c r="Y50" i="8"/>
  <c r="J25" i="9"/>
  <c r="U41" i="9"/>
  <c r="U13" i="9"/>
  <c r="P46" i="6"/>
  <c r="AW50" i="6"/>
  <c r="AW49" i="6"/>
  <c r="AW48" i="6"/>
  <c r="AW45" i="6"/>
  <c r="AW43" i="6"/>
  <c r="AW39" i="6"/>
  <c r="P12" i="6"/>
  <c r="R51" i="8"/>
  <c r="BD51" i="8"/>
  <c r="BD46" i="8"/>
  <c r="BD40" i="8"/>
  <c r="BA40" i="8" s="1"/>
  <c r="BD13" i="8"/>
  <c r="K21" i="9"/>
  <c r="K18" i="9"/>
  <c r="M18" i="9" s="1"/>
  <c r="M21" i="9"/>
  <c r="Z9" i="8"/>
  <c r="BC13" i="8"/>
  <c r="BF12" i="8"/>
  <c r="AM9" i="8"/>
  <c r="BE11" i="8"/>
  <c r="AC9" i="8"/>
  <c r="BD10" i="8"/>
  <c r="BG13" i="8"/>
  <c r="BF11" i="8"/>
  <c r="W9" i="8"/>
  <c r="BG11" i="8"/>
  <c r="BA11" i="8" s="1"/>
  <c r="BG10" i="8"/>
  <c r="X9" i="8"/>
  <c r="V9" i="8"/>
  <c r="D9" i="8"/>
  <c r="U9" i="8"/>
  <c r="AV12" i="6"/>
  <c r="V12" i="6"/>
  <c r="T8" i="6"/>
  <c r="R8" i="6"/>
  <c r="AU11" i="6"/>
  <c r="AY11" i="6"/>
  <c r="V11" i="6"/>
  <c r="AA8" i="6"/>
  <c r="AY10" i="6"/>
  <c r="V10" i="6"/>
  <c r="X8" i="6"/>
  <c r="AH8" i="6"/>
  <c r="AV9" i="6"/>
  <c r="J8" i="6"/>
  <c r="K26" i="9"/>
  <c r="M26" i="9" s="1"/>
  <c r="M8" i="9"/>
  <c r="U8" i="9"/>
  <c r="M31" i="9"/>
  <c r="U31" i="9"/>
  <c r="R49" i="8"/>
  <c r="R48" i="8"/>
  <c r="AT15" i="6"/>
  <c r="M34" i="9"/>
  <c r="J26" i="9"/>
  <c r="BB51" i="8"/>
  <c r="BA53" i="8"/>
  <c r="AV40" i="6"/>
  <c r="R47" i="8"/>
  <c r="R46" i="8"/>
  <c r="AU42" i="6"/>
  <c r="AT42" i="6" s="1"/>
  <c r="BB46" i="8"/>
  <c r="BC41" i="8"/>
  <c r="BF50" i="8"/>
  <c r="R43" i="8"/>
  <c r="BA14" i="8"/>
  <c r="AV55" i="6"/>
  <c r="BB47" i="8"/>
  <c r="BA47" i="8" s="1"/>
  <c r="AW44" i="6"/>
  <c r="AX50" i="6"/>
  <c r="R44" i="8"/>
  <c r="AY9" i="6"/>
  <c r="R41" i="8"/>
  <c r="AD9" i="8"/>
  <c r="BC51" i="8"/>
  <c r="BE54" i="8"/>
  <c r="U44" i="9"/>
  <c r="P39" i="6"/>
  <c r="R40" i="8"/>
  <c r="BD56" i="8"/>
  <c r="AU48" i="6"/>
  <c r="AT48" i="6" s="1"/>
  <c r="R45" i="8"/>
  <c r="BG50" i="8"/>
  <c r="BF38" i="8"/>
  <c r="R39" i="8"/>
  <c r="AY44" i="6"/>
  <c r="U10" i="9"/>
  <c r="BB41" i="8"/>
  <c r="AV53" i="6"/>
  <c r="AV10" i="6"/>
  <c r="AU43" i="6"/>
  <c r="BE51" i="8"/>
  <c r="R38" i="8"/>
  <c r="R50" i="8"/>
  <c r="BB50" i="8"/>
  <c r="P44" i="6"/>
  <c r="BE12" i="8"/>
  <c r="AW12" i="6"/>
  <c r="AV43" i="6"/>
  <c r="AV45" i="6"/>
  <c r="AU49" i="6"/>
  <c r="AU51" i="6"/>
  <c r="AT51" i="6" s="1"/>
  <c r="Y13" i="8"/>
  <c r="BD45" i="8"/>
  <c r="BE48" i="8"/>
  <c r="R10" i="8"/>
  <c r="R14" i="8"/>
  <c r="AW40" i="6"/>
  <c r="BB49" i="8"/>
  <c r="P52" i="6"/>
  <c r="AX12" i="6"/>
  <c r="AV49" i="6"/>
  <c r="Y10" i="8"/>
  <c r="BE45" i="8"/>
  <c r="BG51" i="8"/>
  <c r="BC55" i="8"/>
  <c r="S9" i="8"/>
  <c r="R9" i="8" s="1"/>
  <c r="R56" i="8"/>
  <c r="R13" i="8"/>
  <c r="AX11" i="6"/>
  <c r="BB44" i="8"/>
  <c r="BA44" i="8" s="1"/>
  <c r="BD12" i="8"/>
  <c r="BD54" i="8"/>
  <c r="P54" i="6"/>
  <c r="AY39" i="6"/>
  <c r="AX45" i="6"/>
  <c r="BG48" i="8"/>
  <c r="Y52" i="8"/>
  <c r="P11" i="6"/>
  <c r="R55" i="8"/>
  <c r="R12" i="8"/>
  <c r="P50" i="6"/>
  <c r="C8" i="7"/>
  <c r="Z7" i="10"/>
  <c r="D9" i="9"/>
  <c r="J9" i="9" s="1"/>
  <c r="P45" i="6"/>
  <c r="AE9" i="8"/>
  <c r="U8" i="6"/>
  <c r="BB43" i="8"/>
  <c r="O47" i="9"/>
  <c r="BB52" i="8"/>
  <c r="BA52" i="8" s="1"/>
  <c r="P40" i="6"/>
  <c r="J49" i="9"/>
  <c r="AX49" i="6"/>
  <c r="AW55" i="6"/>
  <c r="BD39" i="8"/>
  <c r="BG45" i="8"/>
  <c r="R54" i="8"/>
  <c r="R11" i="8"/>
  <c r="BC56" i="8"/>
  <c r="U28" i="9"/>
  <c r="AV50" i="6"/>
  <c r="AX44" i="6"/>
  <c r="AW54" i="6"/>
  <c r="AT54" i="6" s="1"/>
  <c r="U11" i="9"/>
  <c r="BE41" i="8"/>
  <c r="M35" i="9"/>
  <c r="M10" i="9"/>
  <c r="AN8" i="6"/>
  <c r="V14" i="6"/>
  <c r="AU50" i="6"/>
  <c r="AY49" i="6"/>
  <c r="BG42" i="8"/>
  <c r="BC49" i="8"/>
  <c r="R53" i="8"/>
  <c r="D50" i="9"/>
  <c r="P9" i="6"/>
  <c r="AW9" i="6"/>
  <c r="S8" i="6"/>
  <c r="M19" i="9"/>
  <c r="U19" i="9"/>
  <c r="M29" i="9"/>
  <c r="U29" i="9"/>
  <c r="K47" i="9"/>
  <c r="M47" i="9" s="1"/>
  <c r="M16" i="9"/>
  <c r="U16" i="9"/>
  <c r="BA55" i="8"/>
  <c r="V50" i="6"/>
  <c r="BB38" i="8"/>
  <c r="Y40" i="8"/>
  <c r="BB42" i="8"/>
  <c r="Y42" i="8"/>
  <c r="Y47" i="8"/>
  <c r="Y49" i="8"/>
  <c r="K33" i="9"/>
  <c r="M33" i="9" s="1"/>
  <c r="O46" i="9"/>
  <c r="AT41" i="6"/>
  <c r="Y8" i="6"/>
  <c r="K9" i="8"/>
  <c r="AT9" i="8"/>
  <c r="AB9" i="8"/>
  <c r="Y11" i="8"/>
  <c r="BB13" i="8"/>
  <c r="Y44" i="8"/>
  <c r="Y46" i="8"/>
  <c r="Y51" i="8"/>
  <c r="Y53" i="8"/>
  <c r="Y55" i="8"/>
  <c r="K7" i="9"/>
  <c r="O48" i="9"/>
  <c r="CQ8" i="7"/>
  <c r="AB8" i="6"/>
  <c r="N30" i="9"/>
  <c r="N48" i="9" s="1"/>
  <c r="Y14" i="8"/>
  <c r="Y39" i="8"/>
  <c r="Y41" i="8"/>
  <c r="Y43" i="8"/>
  <c r="BB48" i="8"/>
  <c r="Y48" i="8"/>
  <c r="N9" i="9"/>
  <c r="N27" i="9" s="1"/>
  <c r="AF9" i="8"/>
  <c r="O26" i="9"/>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46" i="9" s="1"/>
  <c r="U32" i="9"/>
  <c r="K46" i="9"/>
  <c r="M46" i="9" s="1"/>
  <c r="K45" i="9"/>
  <c r="M45" i="9" s="1"/>
  <c r="S49" i="9"/>
  <c r="P50" i="9"/>
  <c r="M44" i="9"/>
  <c r="G50" i="9"/>
  <c r="R42" i="3"/>
  <c r="V48" i="9"/>
  <c r="V51" i="9" s="1"/>
  <c r="I12" i="3"/>
  <c r="R12" i="3" s="1"/>
  <c r="L48" i="9"/>
  <c r="V54" i="6"/>
  <c r="V52" i="6"/>
  <c r="V39" i="6"/>
  <c r="AT47" i="6"/>
  <c r="AT53" i="6"/>
  <c r="R38" i="3"/>
  <c r="R39" i="3"/>
  <c r="R43" i="3"/>
  <c r="R44" i="3"/>
  <c r="M22" i="9"/>
  <c r="U24" i="9"/>
  <c r="P51" i="9"/>
  <c r="U39" i="9"/>
  <c r="U22" i="9"/>
  <c r="I50" i="9"/>
  <c r="J50" i="9" s="1"/>
  <c r="R45" i="3"/>
  <c r="R46" i="3"/>
  <c r="AT10" i="6"/>
  <c r="J45" i="9"/>
  <c r="J15" i="9"/>
  <c r="U15" i="9" s="1"/>
  <c r="M15" i="9"/>
  <c r="U21" i="9"/>
  <c r="AT46" i="6"/>
  <c r="AT14" i="6"/>
  <c r="AT55" i="6"/>
  <c r="D8" i="6"/>
  <c r="Z8" i="6"/>
  <c r="V13" i="6"/>
  <c r="V15" i="6"/>
  <c r="V41" i="6"/>
  <c r="V55" i="6"/>
  <c r="AT13" i="6"/>
  <c r="E48" i="9"/>
  <c r="E51" i="9" s="1"/>
  <c r="AT40" i="6"/>
  <c r="M37" i="9"/>
  <c r="J36" i="9"/>
  <c r="O49" i="9" l="1"/>
  <c r="BA39" i="8"/>
  <c r="U47" i="9"/>
  <c r="AT39" i="6"/>
  <c r="BA49" i="8"/>
  <c r="AT44" i="6"/>
  <c r="AT50" i="6"/>
  <c r="AT45" i="6"/>
  <c r="BA43" i="8"/>
  <c r="AX8" i="6"/>
  <c r="BA45" i="8"/>
  <c r="BF9" i="8"/>
  <c r="BA50" i="8"/>
  <c r="BA51" i="8"/>
  <c r="BE9" i="8"/>
  <c r="O50" i="9"/>
  <c r="BA48" i="8"/>
  <c r="AT49" i="6"/>
  <c r="AV8" i="6"/>
  <c r="AT43" i="6"/>
  <c r="U18" i="9"/>
  <c r="BD9" i="8"/>
  <c r="BA46" i="8"/>
  <c r="BA10" i="8"/>
  <c r="BC9" i="8"/>
  <c r="BA13" i="8"/>
  <c r="BG9" i="8"/>
  <c r="Y9" i="8"/>
  <c r="O51" i="9"/>
  <c r="AT12" i="6"/>
  <c r="U33" i="9"/>
  <c r="AT9" i="6"/>
  <c r="K30" i="9"/>
  <c r="M30" i="9" s="1"/>
  <c r="N51" i="9"/>
  <c r="BA38" i="8"/>
  <c r="AU8" i="6"/>
  <c r="K9" i="9"/>
  <c r="U9" i="9" s="1"/>
  <c r="BA56" i="8"/>
  <c r="AW8" i="6"/>
  <c r="BA54" i="8"/>
  <c r="V8" i="6"/>
  <c r="AY8" i="6"/>
  <c r="P8" i="6"/>
  <c r="U26" i="9"/>
  <c r="D27" i="9"/>
  <c r="D51" i="9" s="1"/>
  <c r="AT11" i="6"/>
  <c r="BB9" i="8"/>
  <c r="U36" i="9"/>
  <c r="BA41" i="8"/>
  <c r="BA12" i="8"/>
  <c r="BA42" i="8"/>
  <c r="U50" i="9"/>
  <c r="M7" i="9"/>
  <c r="K25" i="9"/>
  <c r="M25" i="9" s="1"/>
  <c r="U7" i="9"/>
  <c r="U25" i="9" s="1"/>
  <c r="U49" i="9" s="1"/>
  <c r="U45" i="9"/>
  <c r="K48" i="9"/>
  <c r="M48" i="9" s="1"/>
  <c r="I50" i="3"/>
  <c r="R48" i="3"/>
  <c r="U12" i="9"/>
  <c r="K27" i="9"/>
  <c r="M27" i="9" s="1"/>
  <c r="J27" i="9"/>
  <c r="L51" i="9"/>
  <c r="K50" i="9"/>
  <c r="M50" i="9" s="1"/>
  <c r="J30" i="9"/>
  <c r="I48" i="9"/>
  <c r="M9" i="9" l="1"/>
  <c r="BA9" i="8"/>
  <c r="U27" i="9"/>
  <c r="U30" i="9"/>
  <c r="U48" i="9" s="1"/>
  <c r="AT8" i="6"/>
  <c r="K49" i="9"/>
  <c r="M49" i="9" s="1"/>
  <c r="K51" i="9"/>
  <c r="R50" i="3"/>
  <c r="I51" i="9"/>
  <c r="J51" i="9" s="1"/>
  <c r="J48" i="9"/>
  <c r="J57" i="9" l="1"/>
  <c r="J75" i="9"/>
  <c r="M51" i="9"/>
  <c r="K75" i="9"/>
  <c r="K57" i="9"/>
  <c r="U51" i="9"/>
</calcChain>
</file>

<file path=xl/sharedStrings.xml><?xml version="1.0" encoding="utf-8"?>
<sst xmlns="http://schemas.openxmlformats.org/spreadsheetml/2006/main" count="1313" uniqueCount="869">
  <si>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</si>
  <si>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</si>
  <si>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</si>
  <si>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</si>
  <si>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</si>
  <si>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</si>
  <si>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</si>
  <si>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</si>
  <si>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</si>
  <si>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</si>
  <si>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</si>
  <si>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</si>
  <si>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</si>
  <si>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</si>
  <si>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</si>
  <si>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</si>
  <si>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</si>
  <si>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</si>
  <si>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</si>
  <si>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</si>
  <si>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</si>
  <si>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</si>
  <si>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</si>
  <si>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</si>
  <si>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</si>
  <si>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</si>
  <si>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</si>
  <si>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</si>
  <si>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</si>
  <si>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</si>
  <si>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</si>
  <si>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</si>
  <si>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</si>
  <si>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</si>
  <si>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</si>
  <si>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</si>
  <si>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</si>
  <si>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</si>
  <si>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</si>
  <si>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</si>
  <si>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</si>
  <si>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</si>
  <si>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</si>
  <si>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</si>
  <si>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</si>
  <si>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</si>
  <si>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</si>
  <si>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</si>
  <si>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</si>
  <si>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</si>
  <si>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</si>
  <si>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</si>
  <si>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</si>
  <si>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</si>
  <si>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</si>
  <si>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</si>
  <si>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</si>
  <si>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</si>
  <si>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</si>
  <si>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</si>
  <si>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</si>
  <si>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</si>
  <si>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e-mail:</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</si>
  <si>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</si>
  <si>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</si>
  <si>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</si>
  <si>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</si>
  <si>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</si>
  <si>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</si>
  <si>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</si>
  <si>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</si>
  <si>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</si>
  <si>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</si>
  <si>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</si>
  <si>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</si>
  <si>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</si>
  <si>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</si>
  <si>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</si>
  <si>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</si>
  <si>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</si>
  <si>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</si>
  <si>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</si>
  <si>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</si>
  <si>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</si>
  <si>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</si>
  <si>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</si>
  <si>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</si>
  <si>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</si>
  <si>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</si>
  <si>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</si>
  <si>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</si>
  <si>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</si>
  <si>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</si>
  <si>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</si>
  <si>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</si>
  <si>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</si>
  <si>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</si>
  <si>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</si>
  <si>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</si>
  <si>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</si>
  <si>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</si>
  <si>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</si>
  <si>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</si>
  <si>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</si>
  <si>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</si>
  <si>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</si>
  <si>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</si>
  <si>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</si>
  <si>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</si>
  <si>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</si>
  <si>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</si>
  <si>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</si>
  <si>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</si>
  <si>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</si>
  <si>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</si>
  <si>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</si>
  <si>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</si>
  <si>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</si>
  <si>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</si>
  <si>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</si>
  <si>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</si>
  <si>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</si>
  <si>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</si>
  <si>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</si>
  <si>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</si>
  <si>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</si>
  <si>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</si>
  <si>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</si>
  <si>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</si>
  <si>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</si>
  <si>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</si>
  <si>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</si>
  <si>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</si>
  <si>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</si>
  <si>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</si>
  <si>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</si>
  <si>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</si>
  <si>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</si>
  <si>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</si>
  <si>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</si>
  <si>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</si>
  <si>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</si>
  <si>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</si>
  <si>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</si>
  <si>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</si>
  <si>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</si>
  <si>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</si>
  <si>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</si>
  <si>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</si>
  <si>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</si>
  <si>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</si>
  <si>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</si>
  <si>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</si>
  <si>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</si>
  <si>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</si>
  <si>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</si>
  <si>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</si>
  <si>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</si>
  <si>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</si>
  <si>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</si>
  <si>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</si>
  <si>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</si>
  <si>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</si>
  <si>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</si>
  <si>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</si>
  <si>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</si>
  <si>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</si>
  <si>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</si>
  <si>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</si>
  <si>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</si>
  <si>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</si>
  <si>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</si>
  <si>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</si>
  <si>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</si>
  <si>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</si>
  <si>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</si>
  <si>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</si>
  <si>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</si>
  <si>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</si>
  <si>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</si>
  <si>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</si>
  <si>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</si>
  <si>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</si>
  <si>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</si>
  <si>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</si>
  <si>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</si>
  <si>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</si>
  <si>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</si>
  <si>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</si>
  <si>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</si>
  <si>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</si>
  <si>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</si>
  <si>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</si>
  <si>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</si>
  <si>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</si>
  <si>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</si>
  <si>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</si>
  <si>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</si>
  <si>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</si>
  <si>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</si>
  <si>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</si>
  <si>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</si>
  <si>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</si>
  <si>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</si>
  <si>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</si>
  <si>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</si>
  <si>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</si>
  <si>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</si>
  <si>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</si>
  <si>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</si>
  <si>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</si>
  <si>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</si>
  <si>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</si>
  <si>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</si>
  <si>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</si>
  <si>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</si>
  <si>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</si>
  <si>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</si>
  <si>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</si>
  <si>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</si>
  <si>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</si>
  <si>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</si>
  <si>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</si>
  <si>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</si>
  <si>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</si>
  <si>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</si>
  <si>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</si>
  <si>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</si>
  <si>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</si>
  <si>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</si>
  <si>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</si>
  <si>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</si>
  <si>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</si>
  <si>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</si>
  <si>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</si>
  <si>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</si>
  <si>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</si>
  <si>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</si>
  <si>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</si>
  <si>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</si>
  <si>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</si>
  <si>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</si>
  <si>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</si>
  <si>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</si>
  <si>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</si>
  <si>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</si>
  <si>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</si>
  <si>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</si>
  <si>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</si>
  <si>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</si>
  <si>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</si>
  <si>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</si>
  <si>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</si>
  <si>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</si>
  <si>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</si>
  <si>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</si>
  <si>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</si>
  <si>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</si>
  <si>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</si>
  <si>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</si>
  <si>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</si>
  <si>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</si>
  <si>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</si>
  <si>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</si>
  <si>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</si>
  <si>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</si>
  <si>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</si>
  <si>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</si>
  <si>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</si>
  <si>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</si>
  <si>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</si>
  <si>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</si>
  <si>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</si>
  <si>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</si>
  <si>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</si>
  <si>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</si>
  <si>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</si>
  <si>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</si>
  <si>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</si>
  <si>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</si>
  <si>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</si>
  <si>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</si>
  <si>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</si>
  <si>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</si>
  <si>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</si>
  <si>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</si>
  <si>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</si>
  <si>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</si>
  <si>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</si>
  <si>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</si>
  <si>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</si>
  <si>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</si>
  <si>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</si>
  <si>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</si>
  <si>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</si>
  <si>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</si>
  <si>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</si>
  <si>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</si>
  <si>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</si>
  <si>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</si>
  <si>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</si>
  <si>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</si>
  <si>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</si>
  <si>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</si>
  <si>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</si>
  <si>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</si>
  <si>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</si>
  <si>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</si>
  <si>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</si>
  <si>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</si>
  <si>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</si>
  <si>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</si>
  <si>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</si>
  <si>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</si>
  <si>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</si>
  <si>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</si>
  <si>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</si>
  <si>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</si>
  <si>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</si>
  <si>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</si>
  <si>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</si>
  <si>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</si>
  <si>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</si>
  <si>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</si>
  <si>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</si>
  <si>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</si>
  <si>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</si>
  <si>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</si>
  <si>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</si>
  <si>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</si>
  <si>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</si>
  <si>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</si>
  <si>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</si>
  <si>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</si>
  <si>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</si>
  <si>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</si>
  <si>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</si>
  <si>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</si>
  <si>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</si>
  <si>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</si>
  <si>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</si>
  <si>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</si>
  <si>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</si>
  <si>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</si>
  <si>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</si>
  <si>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</si>
  <si>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</si>
  <si>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</si>
  <si>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</si>
  <si>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</si>
  <si>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</si>
  <si>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</si>
  <si>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</si>
  <si>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</si>
  <si>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</si>
  <si>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</si>
  <si>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</si>
  <si>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</si>
  <si>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</si>
  <si>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</si>
  <si>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</si>
  <si>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</si>
  <si>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</si>
  <si>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</si>
  <si>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</si>
  <si>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</si>
  <si>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</si>
  <si>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</si>
  <si>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</si>
  <si>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</si>
  <si>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</si>
  <si>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</si>
  <si>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</si>
  <si>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</si>
  <si>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</si>
  <si>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</si>
  <si>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</si>
  <si>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</si>
  <si>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</si>
  <si>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</si>
  <si>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</si>
  <si>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</si>
  <si>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</si>
  <si>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</si>
  <si>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</si>
  <si>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</si>
  <si>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</si>
  <si>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</si>
  <si>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</si>
  <si>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</si>
  <si>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</si>
  <si>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</si>
  <si>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</si>
  <si>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</si>
  <si>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</si>
  <si>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</si>
  <si>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</si>
  <si>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</si>
  <si>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</si>
  <si>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</si>
  <si>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</si>
  <si>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</si>
  <si>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</si>
  <si>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</si>
  <si>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</si>
  <si>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</si>
  <si>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</si>
  <si>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</si>
  <si>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</si>
  <si>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</si>
  <si>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</si>
  <si>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</si>
  <si>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</si>
  <si>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</si>
  <si>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</si>
  <si>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</si>
  <si>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</si>
  <si>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</si>
  <si>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</si>
  <si>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</si>
  <si>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</si>
  <si>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</si>
  <si>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</si>
  <si>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</si>
  <si>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</si>
  <si>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</si>
  <si>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</si>
  <si>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</si>
  <si>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</si>
  <si>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</si>
  <si>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</si>
  <si>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</si>
  <si>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</si>
  <si>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</si>
  <si>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</si>
  <si>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</si>
  <si>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</si>
  <si>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</si>
  <si>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</si>
  <si>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</si>
  <si>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</si>
  <si>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</si>
  <si>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</si>
  <si>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</si>
  <si>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</si>
  <si>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</si>
  <si>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</si>
  <si>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</si>
  <si>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</si>
  <si>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</si>
  <si>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</si>
  <si>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</si>
  <si>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</si>
  <si>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</si>
  <si>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</si>
  <si>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</si>
  <si>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</si>
  <si>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</si>
  <si>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</si>
  <si>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</si>
  <si>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</si>
  <si>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</si>
  <si>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</si>
  <si>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</si>
  <si>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</si>
  <si>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</si>
  <si>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</si>
  <si>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</si>
  <si>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</si>
  <si>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</si>
  <si>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</si>
  <si>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</si>
  <si>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</si>
  <si>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</si>
  <si>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</si>
  <si>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</si>
  <si>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</si>
  <si>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</si>
  <si>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</si>
  <si>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</si>
  <si>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</si>
  <si>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</si>
  <si>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</si>
  <si>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</si>
  <si>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</si>
  <si>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</si>
  <si>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</si>
  <si>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</si>
  <si>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</si>
  <si>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</si>
  <si>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</si>
  <si>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</si>
  <si>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</si>
  <si>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</si>
  <si>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</si>
  <si>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</si>
  <si>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</si>
  <si>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</si>
  <si>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</si>
  <si>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</si>
  <si>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</si>
  <si>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</si>
  <si>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</si>
  <si>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</si>
  <si>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</si>
  <si>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</si>
  <si>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</si>
  <si>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</si>
  <si>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</si>
  <si>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</si>
  <si>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</si>
  <si>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</si>
  <si>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</si>
  <si>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</si>
  <si>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</si>
  <si>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</si>
  <si>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</si>
  <si>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</si>
  <si>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</si>
  <si>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</si>
  <si>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</si>
  <si>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</si>
  <si>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</si>
  <si>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</si>
  <si>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</si>
  <si>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</si>
  <si>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</si>
  <si>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</si>
  <si>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</si>
  <si>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</si>
  <si>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</si>
  <si>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</si>
  <si>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</si>
  <si>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</si>
  <si>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</si>
  <si>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</si>
  <si>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</si>
  <si>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</si>
  <si>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</si>
  <si>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</si>
  <si>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</si>
  <si>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</si>
  <si>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</si>
  <si>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</si>
  <si>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</si>
  <si>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</si>
  <si>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</si>
  <si>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</si>
  <si>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</si>
  <si>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</si>
  <si>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</si>
  <si>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</si>
  <si>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</si>
  <si>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</si>
  <si>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</si>
  <si>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</si>
  <si>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</si>
  <si>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</si>
  <si>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</si>
  <si>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</si>
  <si>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</si>
  <si>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</si>
  <si>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</si>
  <si>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</si>
  <si>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</si>
  <si>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</si>
  <si>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</si>
  <si>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</si>
  <si>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</si>
  <si>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</si>
  <si>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</si>
  <si>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</si>
  <si>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</si>
  <si>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</si>
  <si>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</si>
  <si>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</si>
  <si>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</si>
  <si>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</si>
  <si>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</si>
  <si>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</si>
  <si>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</si>
  <si>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</si>
  <si>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</si>
  <si>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</si>
  <si>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</si>
  <si>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</si>
  <si>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</si>
  <si>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</si>
  <si>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</si>
  <si>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</si>
  <si>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</si>
  <si>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</si>
  <si>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</si>
  <si>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</si>
  <si>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</si>
  <si>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</si>
  <si>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</si>
  <si>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</si>
  <si>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</si>
  <si>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</si>
  <si>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</si>
  <si>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</si>
  <si>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</si>
  <si>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</si>
  <si>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</si>
  <si>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</si>
  <si>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</si>
  <si>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</si>
  <si>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</si>
  <si>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</si>
  <si>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</si>
  <si>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</si>
  <si>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</si>
  <si>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</si>
  <si>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</si>
  <si>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</si>
  <si>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</si>
  <si>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</si>
  <si>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</si>
  <si>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</si>
  <si>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</si>
  <si>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</si>
  <si>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</si>
  <si>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</si>
  <si>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</si>
  <si>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</si>
  <si>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</si>
  <si>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</si>
  <si>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</si>
  <si>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</si>
  <si>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</si>
  <si>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</si>
  <si>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</si>
  <si>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</si>
  <si>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</si>
  <si>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</si>
  <si>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</si>
  <si>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</si>
  <si>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</si>
  <si>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</si>
  <si>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</si>
  <si>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</si>
  <si>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</si>
  <si>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</si>
  <si>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</si>
  <si>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</si>
  <si>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</si>
  <si>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</si>
  <si>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</si>
  <si>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</si>
  <si>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</si>
  <si>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</si>
  <si>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</si>
  <si>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</si>
  <si>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</si>
  <si>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</si>
  <si>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</si>
  <si>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</si>
  <si>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</si>
  <si>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</si>
  <si>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</si>
  <si>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</si>
  <si>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</si>
  <si>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</si>
  <si>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</si>
  <si>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</si>
  <si>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</si>
  <si>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</si>
  <si>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</si>
  <si>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</si>
  <si>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</si>
  <si>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</si>
  <si>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</si>
  <si>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</si>
  <si>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</si>
  <si>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</si>
  <si>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</si>
  <si>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</si>
  <si>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</si>
  <si>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</si>
  <si>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</si>
  <si>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</si>
  <si>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</si>
  <si>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</si>
  <si>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</si>
  <si>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</si>
  <si>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</si>
  <si>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</si>
  <si>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</si>
  <si>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</si>
  <si>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</si>
  <si>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</si>
  <si>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</si>
  <si>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</si>
  <si>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</si>
  <si>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</si>
  <si>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</si>
  <si>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</si>
  <si>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</si>
  <si>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</si>
  <si>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</si>
  <si>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</si>
  <si>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</si>
  <si>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</si>
  <si>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</si>
  <si>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</si>
  <si>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</si>
  <si>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</si>
  <si>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</si>
  <si>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</si>
  <si>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</si>
  <si>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</si>
  <si>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</si>
  <si>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</si>
  <si>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</si>
  <si>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</si>
  <si>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</si>
  <si>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</si>
  <si>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</si>
  <si>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</si>
  <si>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</si>
  <si>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</si>
  <si>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</si>
  <si>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</si>
  <si>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</si>
  <si>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</si>
  <si>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</si>
  <si>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</si>
  <si>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</si>
  <si>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</si>
  <si>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</si>
  <si>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</si>
  <si>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</si>
  <si>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</si>
  <si>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</si>
  <si>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</si>
  <si>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</si>
  <si>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</si>
  <si>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</si>
  <si>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</si>
  <si>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</si>
  <si>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</si>
  <si>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</si>
  <si>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</si>
  <si>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</si>
  <si>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</si>
  <si>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</si>
  <si>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</si>
  <si>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</si>
  <si>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</si>
  <si>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</si>
  <si>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</si>
  <si>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</si>
  <si>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</si>
  <si>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</si>
  <si>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</si>
  <si>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</si>
  <si>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</si>
  <si>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</si>
  <si>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</si>
  <si>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</si>
  <si>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</si>
  <si>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</si>
  <si>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</si>
  <si>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</si>
  <si>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</si>
  <si>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</si>
  <si>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</si>
  <si>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</si>
  <si>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</si>
  <si>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</si>
  <si>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</si>
  <si>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</si>
  <si>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</si>
  <si>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</si>
  <si>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</si>
  <si>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</si>
  <si>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</si>
  <si>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</si>
  <si>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</si>
  <si>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</si>
  <si>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</si>
  <si>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</si>
  <si>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</si>
  <si>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</si>
  <si>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</si>
  <si>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</si>
  <si>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</si>
  <si>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</si>
  <si>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</si>
  <si>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</si>
  <si>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</si>
  <si>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</si>
  <si>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</si>
  <si>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</si>
  <si>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</si>
  <si>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</si>
  <si>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</si>
  <si>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</si>
  <si>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</si>
  <si>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</si>
  <si>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</si>
  <si>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</si>
  <si>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</si>
  <si>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</si>
  <si>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</si>
  <si>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</si>
  <si>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</si>
  <si>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</si>
  <si>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</si>
  <si>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</si>
  <si>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</si>
  <si>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</si>
  <si>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</si>
  <si>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</si>
  <si>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</si>
  <si>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</si>
  <si>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</si>
  <si>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</si>
  <si>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</si>
  <si>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</si>
  <si>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</si>
  <si>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</si>
  <si>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</si>
  <si>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</si>
  <si>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</si>
  <si>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</si>
  <si>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</si>
  <si>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</si>
  <si>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</si>
  <si>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Антоанета Маринова Симеонова</t>
  </si>
  <si>
    <t>Десислава Георгиева Ютерова</t>
  </si>
  <si>
    <t>Петя Николова Гатева</t>
  </si>
  <si>
    <t>Светла Иванова Иванова</t>
  </si>
  <si>
    <t>2</t>
  </si>
  <si>
    <t>Съставил: Нели Йовчевска</t>
  </si>
  <si>
    <t>Телефон:067066075</t>
  </si>
  <si>
    <t>Дата: 07.01.2026</t>
  </si>
  <si>
    <t>ТРОЯН</t>
  </si>
  <si>
    <t>месеца на 2025    г.</t>
  </si>
  <si>
    <t>Дата:07.01.2026</t>
  </si>
  <si>
    <t>Телефон: 0670 66075</t>
  </si>
  <si>
    <t>Изготвил: Нели Йовчевска</t>
  </si>
  <si>
    <t>месеца на 2025   г.</t>
  </si>
  <si>
    <t>Антоанета Симеонова</t>
  </si>
  <si>
    <t>Десислава Ютерова</t>
  </si>
  <si>
    <t>Светла Иванова</t>
  </si>
  <si>
    <t>Петя Гатева</t>
  </si>
  <si>
    <t>Даниела Радева</t>
  </si>
  <si>
    <t>Съставил: Мария Ичева</t>
  </si>
  <si>
    <t>Телефон: 0670 66074</t>
  </si>
  <si>
    <t>Дата: 15.01.2026</t>
  </si>
  <si>
    <t>Съставил: Йорданка Пенчева</t>
  </si>
  <si>
    <t>тел:0670 66073</t>
  </si>
  <si>
    <t>дата:19.01.2026</t>
  </si>
  <si>
    <t>град:Троян</t>
  </si>
  <si>
    <t>Адм. секретар:</t>
  </si>
  <si>
    <t>Справка за дейността на съдиите в РАЙОНЕН СЪД-ТРОЯН</t>
  </si>
  <si>
    <t>Съставил:Йорданка Пенчева</t>
  </si>
  <si>
    <t>Дата:19.01.2026</t>
  </si>
  <si>
    <t>Телефон:0670 66073</t>
  </si>
  <si>
    <t xml:space="preserve">Справка за резултатите от върнати обжалвани и протестирани АДМИНИСТРАТИВНИ дела на съдиите
от РАЙОНЕН СЪД-ТРОЯН през 01.01.2025-31.12.2025 г.            </t>
  </si>
  <si>
    <t xml:space="preserve">Справка за резултатите от върнати обжалвани и протестирани ГРАЖДАНСКИ, ТЪРГОВСКИ И ФИРМЕНИ дела на съдиите
от РАЙОНЕН СЪД-ТРОЯН през 01.01.2025-31.12.2025 г.            </t>
  </si>
  <si>
    <t xml:space="preserve"> 12 МЕСЕЦА ЗА 2025г.   (ГРАЖДАНСКИ  ДЕЛА)</t>
  </si>
  <si>
    <t xml:space="preserve">Справка за резултатите от върнати обжалвани и протестирани НАКАЗАТЕЛНИ дела на съдиите 
от РАЙОНЕН СЪД-ТРОЯН през 01.01.202-31.12.2025 г. </t>
  </si>
  <si>
    <t>за  12 месеца на  2025 г. (НАКАЗАТЕЛНИ ДЕЛА)</t>
  </si>
  <si>
    <t xml:space="preserve">  О Т Ч Е Т     по   гражданските   дела    на    Р А Й О Н Е Н  С Ъ Д-  ТРОЯН</t>
  </si>
  <si>
    <t xml:space="preserve">Отчет за работата на Районен съд </t>
  </si>
  <si>
    <t>Троян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</si>
</sst>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5"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
      <sz val="10"/>
      <name val="Arial"/>
      <charset val="204"/>
    </font>
    <font>
      <sz val="11"/>
      <name val="Times New Roman"/>
      <family val="1"/>
      <charset val="204"/>
    </font>
    <font>
      <b/>
      <sz val="11"/>
      <name val="Times New Roman"/>
      <family val="1"/>
      <charset val="204"/>
    </font>
    <font>
      <sz val="9"/>
      <color theme="1"/>
      <name val="Calibri"/>
      <family val="2"/>
      <charset val="204"/>
      <scheme val="minor"/>
    </font>
    <font>
      <b/>
      <sz val="9"/>
      <name val="Arial"/>
      <family val="2"/>
      <charset val="204"/>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6">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60" fillId="0" borderId="0"/>
    <xf numFmtId="0" fontId="5" fillId="0" borderId="0"/>
  </cellStyleXfs>
  <cellXfs count="885">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61" fillId="0" borderId="20" xfId="0" applyFont="1" applyBorder="1"/>
    <xf numFmtId="0" fontId="62" fillId="0" borderId="20" xfId="0" applyFont="1" applyBorder="1"/>
    <xf numFmtId="0" fontId="60" fillId="0" borderId="17" xfId="24" applyBorder="1" applyAlignment="1">
      <alignment vertical="center" wrapText="1"/>
    </xf>
    <xf numFmtId="0" fontId="5" fillId="0" borderId="17" xfId="24" applyFont="1" applyBorder="1"/>
    <xf numFmtId="0" fontId="60" fillId="0" borderId="17" xfId="24" applyBorder="1"/>
    <xf numFmtId="0" fontId="60" fillId="0" borderId="20" xfId="24" applyBorder="1"/>
    <xf numFmtId="0" fontId="60" fillId="0" borderId="34" xfId="24" applyBorder="1"/>
    <xf numFmtId="0" fontId="20" fillId="0" borderId="20" xfId="24" applyFont="1" applyBorder="1"/>
    <xf numFmtId="0" fontId="63" fillId="0" borderId="20" xfId="0" applyFont="1" applyBorder="1"/>
    <xf numFmtId="0" fontId="63" fillId="0" borderId="34" xfId="0" applyFont="1" applyBorder="1"/>
    <xf numFmtId="0" fontId="64" fillId="0" borderId="0" xfId="0" applyFont="1" applyFill="1" applyAlignment="1" applyProtection="1">
      <protection locked="0"/>
    </xf>
    <xf numFmtId="0" fontId="64" fillId="0" borderId="0" xfId="0" applyFont="1" applyProtection="1">
      <protection locked="0"/>
    </xf>
    <xf numFmtId="0" fontId="20" fillId="0" borderId="0" xfId="0" applyFont="1" applyProtection="1">
      <protection locked="0"/>
    </xf>
    <xf numFmtId="0" fontId="8" fillId="5" borderId="0" xfId="0" applyFont="1" applyFill="1" applyBorder="1" applyAlignment="1" applyProtection="1">
      <alignment vertical="center" wrapText="1"/>
    </xf>
    <xf numFmtId="0" fontId="5" fillId="0" borderId="58" xfId="25" applyBorder="1"/>
    <xf numFmtId="0" fontId="5" fillId="0" borderId="25" xfId="25" applyFont="1" applyFill="1" applyBorder="1" applyAlignment="1" applyProtection="1">
      <alignmen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24"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6">
    <cellStyle name="Hyperlink 2" xfId="1"/>
    <cellStyle name="Hyperlink 2 2" xfId="18"/>
    <cellStyle name="Normal 13" xfId="25"/>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 6" xfId="24"/>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16</xdr:row>
      <xdr:rowOff>108858</xdr:rowOff>
    </xdr:from>
    <xdr:to>
      <xdr:col>1</xdr:col>
      <xdr:colOff>1921329</xdr:colOff>
      <xdr:row>22</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14</xdr:row>
      <xdr:rowOff>123825</xdr:rowOff>
    </xdr:from>
    <xdr:to>
      <xdr:col>1</xdr:col>
      <xdr:colOff>895350</xdr:colOff>
      <xdr:row>20</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24</xdr:row>
      <xdr:rowOff>142875</xdr:rowOff>
    </xdr:from>
    <xdr:to>
      <xdr:col>1</xdr:col>
      <xdr:colOff>1809750</xdr:colOff>
      <xdr:row>32</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opLeftCell="A7" zoomScaleNormal="100" workbookViewId="0">
      <selection activeCell="A8" sqref="A8:J8"/>
    </sheetView>
  </sheetViews>
  <sheetFormatPr defaultColWidth="9.140625" defaultRowHeight="15" x14ac:dyDescent="0.2"/>
  <cols>
    <col min="1" max="8" width="9.140625" style="343"/>
    <col min="9" max="9" width="17.28515625" style="343" customWidth="1"/>
    <col min="10" max="10" width="29.42578125" style="343" customWidth="1"/>
    <col min="11" max="11" width="22.28515625" style="343" customWidth="1"/>
    <col min="12" max="16384" width="9.140625" style="343"/>
  </cols>
  <sheetData>
    <row r="2" spans="1:11" s="339" customFormat="1" ht="15.75" x14ac:dyDescent="0.2">
      <c r="A2" s="597" t="s">
        <v>233</v>
      </c>
      <c r="B2" s="597"/>
      <c r="C2" s="597"/>
      <c r="D2" s="597"/>
      <c r="E2" s="597"/>
      <c r="F2" s="597"/>
      <c r="G2" s="597"/>
      <c r="H2" s="597"/>
      <c r="I2" s="597"/>
      <c r="J2" s="597"/>
      <c r="K2" s="338"/>
    </row>
    <row r="3" spans="1:11" s="341" customFormat="1" ht="15.75" x14ac:dyDescent="0.2">
      <c r="A3" s="597" t="s">
        <v>234</v>
      </c>
      <c r="B3" s="597"/>
      <c r="C3" s="597"/>
      <c r="D3" s="597"/>
      <c r="E3" s="597"/>
      <c r="F3" s="597"/>
      <c r="G3" s="597"/>
      <c r="H3" s="597"/>
      <c r="I3" s="597"/>
      <c r="J3" s="597"/>
      <c r="K3" s="340"/>
    </row>
    <row r="4" spans="1:11" s="341" customFormat="1" ht="15.75" x14ac:dyDescent="0.2">
      <c r="A4" s="597" t="s">
        <v>235</v>
      </c>
      <c r="B4" s="597"/>
      <c r="C4" s="597"/>
      <c r="D4" s="597"/>
      <c r="E4" s="597"/>
      <c r="F4" s="597"/>
      <c r="G4" s="597"/>
      <c r="H4" s="597"/>
      <c r="I4" s="597"/>
      <c r="J4" s="597"/>
      <c r="K4" s="340"/>
    </row>
    <row r="5" spans="1:11" s="341" customFormat="1" ht="15.75" x14ac:dyDescent="0.2">
      <c r="A5" s="597" t="s">
        <v>238</v>
      </c>
      <c r="B5" s="597"/>
      <c r="C5" s="597"/>
      <c r="D5" s="597"/>
      <c r="E5" s="597"/>
      <c r="F5" s="597"/>
      <c r="G5" s="597"/>
      <c r="H5" s="597"/>
      <c r="I5" s="597"/>
      <c r="J5" s="597"/>
      <c r="K5" s="340"/>
    </row>
    <row r="6" spans="1:11" s="341" customFormat="1" ht="15.75" x14ac:dyDescent="0.2">
      <c r="A6" s="597" t="s">
        <v>237</v>
      </c>
      <c r="B6" s="597"/>
      <c r="C6" s="597"/>
      <c r="D6" s="597"/>
      <c r="E6" s="597"/>
      <c r="F6" s="597"/>
      <c r="G6" s="597"/>
      <c r="H6" s="597"/>
      <c r="I6" s="597"/>
      <c r="J6" s="597"/>
      <c r="K6" s="340"/>
    </row>
    <row r="7" spans="1:11" s="341" customFormat="1" ht="15.75" x14ac:dyDescent="0.2">
      <c r="A7" s="597" t="s">
        <v>239</v>
      </c>
      <c r="B7" s="597"/>
      <c r="C7" s="597"/>
      <c r="D7" s="597"/>
      <c r="E7" s="597"/>
      <c r="F7" s="597"/>
      <c r="G7" s="597"/>
      <c r="H7" s="597"/>
      <c r="I7" s="597"/>
      <c r="J7" s="597"/>
      <c r="K7" s="340"/>
    </row>
    <row r="8" spans="1:11" s="341" customFormat="1" ht="15.75" x14ac:dyDescent="0.2">
      <c r="A8" s="597" t="s">
        <v>236</v>
      </c>
      <c r="B8" s="597"/>
      <c r="C8" s="597"/>
      <c r="D8" s="597"/>
      <c r="E8" s="597"/>
      <c r="F8" s="597"/>
      <c r="G8" s="597"/>
      <c r="H8" s="597"/>
      <c r="I8" s="597"/>
      <c r="J8" s="597"/>
      <c r="K8" s="340"/>
    </row>
    <row r="9" spans="1:11" ht="16.5" thickBot="1" x14ac:dyDescent="0.3">
      <c r="A9" s="137"/>
      <c r="B9" s="138"/>
      <c r="C9" s="8"/>
      <c r="D9" s="342"/>
      <c r="E9" s="137"/>
      <c r="F9" s="137"/>
      <c r="G9" s="137"/>
      <c r="H9" s="137"/>
      <c r="I9" s="137"/>
      <c r="J9" s="139"/>
      <c r="K9" s="137"/>
    </row>
    <row r="10" spans="1:11" ht="16.5" thickBot="1" x14ac:dyDescent="0.3">
      <c r="A10" s="594" t="s">
        <v>241</v>
      </c>
      <c r="B10" s="595"/>
      <c r="C10" s="595"/>
      <c r="D10" s="595"/>
      <c r="E10" s="595"/>
      <c r="F10" s="595"/>
      <c r="G10" s="595"/>
      <c r="H10" s="595"/>
      <c r="I10" s="595"/>
      <c r="J10" s="595"/>
      <c r="K10" s="596"/>
    </row>
    <row r="11" spans="1:11" ht="16.5" thickTop="1" x14ac:dyDescent="0.25">
      <c r="A11" s="145"/>
      <c r="B11" s="138"/>
      <c r="C11" s="140"/>
      <c r="D11" s="140"/>
      <c r="E11" s="140"/>
      <c r="F11" s="140"/>
      <c r="G11" s="140"/>
      <c r="H11" s="140"/>
      <c r="I11" s="140"/>
      <c r="J11" s="140"/>
      <c r="K11" s="146"/>
    </row>
    <row r="12" spans="1:11" ht="15.75" x14ac:dyDescent="0.25">
      <c r="A12" s="145"/>
      <c r="B12" s="138"/>
      <c r="C12" s="168" t="s">
        <v>245</v>
      </c>
      <c r="D12" s="168"/>
      <c r="E12" s="168"/>
      <c r="F12" s="168"/>
      <c r="G12" s="168"/>
      <c r="H12" s="168"/>
      <c r="I12" s="168"/>
      <c r="J12" s="168"/>
      <c r="K12" s="146"/>
    </row>
    <row r="13" spans="1:11" ht="15.75" x14ac:dyDescent="0.25">
      <c r="A13" s="145"/>
      <c r="B13" s="138"/>
      <c r="C13" s="168" t="s">
        <v>242</v>
      </c>
      <c r="D13" s="168"/>
      <c r="E13" s="168"/>
      <c r="F13" s="168"/>
      <c r="G13" s="168"/>
      <c r="H13" s="168"/>
      <c r="I13" s="168"/>
      <c r="J13" s="168"/>
      <c r="K13" s="146"/>
    </row>
    <row r="14" spans="1:11" ht="16.5" thickBot="1" x14ac:dyDescent="0.3">
      <c r="A14" s="147"/>
      <c r="B14" s="148"/>
      <c r="C14" s="149"/>
      <c r="D14" s="148"/>
      <c r="E14" s="148"/>
      <c r="F14" s="148"/>
      <c r="G14" s="148"/>
      <c r="H14" s="148"/>
      <c r="I14" s="148"/>
      <c r="J14" s="148"/>
      <c r="K14" s="150"/>
    </row>
    <row r="15" spans="1:11" ht="46.5" customHeight="1" thickTop="1" x14ac:dyDescent="0.2">
      <c r="A15" s="598" t="s">
        <v>273</v>
      </c>
      <c r="B15" s="598"/>
      <c r="C15" s="598"/>
      <c r="D15" s="598"/>
      <c r="E15" s="598"/>
      <c r="F15" s="598"/>
      <c r="G15" s="598"/>
      <c r="H15" s="598"/>
      <c r="I15" s="598"/>
      <c r="J15" s="598"/>
      <c r="K15" s="598"/>
    </row>
    <row r="16" spans="1:11" ht="46.5" customHeight="1" x14ac:dyDescent="0.2">
      <c r="A16" s="598" t="s">
        <v>274</v>
      </c>
      <c r="B16" s="598"/>
      <c r="C16" s="598"/>
      <c r="D16" s="598"/>
      <c r="E16" s="598"/>
      <c r="F16" s="598"/>
      <c r="G16" s="598"/>
      <c r="H16" s="598"/>
      <c r="I16" s="598"/>
      <c r="J16" s="598"/>
      <c r="K16" s="598"/>
    </row>
    <row r="17" spans="1:11" ht="46.5" customHeight="1" x14ac:dyDescent="0.2">
      <c r="A17" s="598" t="s">
        <v>275</v>
      </c>
      <c r="B17" s="598"/>
      <c r="C17" s="598"/>
      <c r="D17" s="598"/>
      <c r="E17" s="598"/>
      <c r="F17" s="598"/>
      <c r="G17" s="598"/>
      <c r="H17" s="598"/>
      <c r="I17" s="598"/>
      <c r="J17" s="598"/>
      <c r="K17" s="598"/>
    </row>
    <row r="18" spans="1:11" ht="46.5" customHeight="1" x14ac:dyDescent="0.2">
      <c r="A18" s="598" t="s">
        <v>276</v>
      </c>
      <c r="B18" s="598"/>
      <c r="C18" s="598"/>
      <c r="D18" s="598"/>
      <c r="E18" s="598"/>
      <c r="F18" s="598"/>
      <c r="G18" s="598"/>
      <c r="H18" s="598"/>
      <c r="I18" s="598"/>
      <c r="J18" s="598"/>
      <c r="K18" s="598"/>
    </row>
    <row r="19" spans="1:11" ht="46.5" customHeight="1" x14ac:dyDescent="0.2">
      <c r="A19" s="598" t="s">
        <v>277</v>
      </c>
      <c r="B19" s="598"/>
      <c r="C19" s="598"/>
      <c r="D19" s="598"/>
      <c r="E19" s="598"/>
      <c r="F19" s="598"/>
      <c r="G19" s="598"/>
      <c r="H19" s="598"/>
      <c r="I19" s="598"/>
      <c r="J19" s="598"/>
      <c r="K19" s="598"/>
    </row>
    <row r="20" spans="1:11" ht="46.5" customHeight="1" x14ac:dyDescent="0.2">
      <c r="A20" s="598" t="s">
        <v>278</v>
      </c>
      <c r="B20" s="598"/>
      <c r="C20" s="598"/>
      <c r="D20" s="598"/>
      <c r="E20" s="598"/>
      <c r="F20" s="598"/>
      <c r="G20" s="598"/>
      <c r="H20" s="598"/>
      <c r="I20" s="598"/>
      <c r="J20" s="598"/>
      <c r="K20" s="598"/>
    </row>
    <row r="21" spans="1:11" ht="46.5" customHeight="1" x14ac:dyDescent="0.2">
      <c r="A21" s="598" t="s">
        <v>279</v>
      </c>
      <c r="B21" s="598"/>
      <c r="C21" s="598"/>
      <c r="D21" s="598"/>
      <c r="E21" s="598"/>
      <c r="F21" s="598"/>
      <c r="G21" s="598"/>
      <c r="H21" s="598"/>
      <c r="I21" s="598"/>
      <c r="J21" s="598"/>
      <c r="K21" s="598"/>
    </row>
    <row r="22" spans="1:11" ht="120" customHeight="1" x14ac:dyDescent="0.2">
      <c r="A22" s="598" t="s">
        <v>285</v>
      </c>
      <c r="B22" s="598"/>
      <c r="C22" s="598"/>
      <c r="D22" s="598"/>
      <c r="E22" s="598"/>
      <c r="F22" s="598"/>
      <c r="G22" s="598"/>
      <c r="H22" s="598"/>
      <c r="I22" s="598"/>
      <c r="J22" s="598"/>
      <c r="K22" s="598"/>
    </row>
    <row r="23" spans="1:11" ht="46.5" customHeight="1" x14ac:dyDescent="0.2">
      <c r="A23" s="598" t="s">
        <v>271</v>
      </c>
      <c r="B23" s="598"/>
      <c r="C23" s="598"/>
      <c r="D23" s="598"/>
      <c r="E23" s="598"/>
      <c r="F23" s="598"/>
      <c r="G23" s="598"/>
      <c r="H23" s="598"/>
      <c r="I23" s="598"/>
      <c r="J23" s="598"/>
      <c r="K23" s="598"/>
    </row>
    <row r="24" spans="1:11" ht="46.5" customHeight="1" x14ac:dyDescent="0.2">
      <c r="A24" s="598" t="s">
        <v>280</v>
      </c>
      <c r="B24" s="598"/>
      <c r="C24" s="598"/>
      <c r="D24" s="598"/>
      <c r="E24" s="598"/>
      <c r="F24" s="598"/>
      <c r="G24" s="598"/>
      <c r="H24" s="598"/>
      <c r="I24" s="598"/>
      <c r="J24" s="598"/>
      <c r="K24" s="598"/>
    </row>
    <row r="25" spans="1:11" ht="46.5" customHeight="1" x14ac:dyDescent="0.2">
      <c r="A25" s="598" t="s">
        <v>272</v>
      </c>
      <c r="B25" s="598"/>
      <c r="C25" s="598"/>
      <c r="D25" s="598"/>
      <c r="E25" s="598"/>
      <c r="F25" s="598"/>
      <c r="G25" s="598"/>
      <c r="H25" s="598"/>
      <c r="I25" s="598"/>
      <c r="J25" s="598"/>
      <c r="K25" s="598"/>
    </row>
    <row r="26" spans="1:11" ht="46.5" customHeight="1" x14ac:dyDescent="0.2">
      <c r="A26" s="598" t="s">
        <v>281</v>
      </c>
      <c r="B26" s="598"/>
      <c r="C26" s="598"/>
      <c r="D26" s="598"/>
      <c r="E26" s="598"/>
      <c r="F26" s="598"/>
      <c r="G26" s="598"/>
      <c r="H26" s="598"/>
      <c r="I26" s="598"/>
      <c r="J26" s="598"/>
      <c r="K26" s="598"/>
    </row>
    <row r="27" spans="1:11" ht="6.75" customHeight="1" x14ac:dyDescent="0.2">
      <c r="A27" s="598"/>
      <c r="B27" s="598"/>
      <c r="C27" s="598"/>
      <c r="D27" s="598"/>
      <c r="E27" s="598"/>
      <c r="F27" s="598"/>
      <c r="G27" s="598"/>
      <c r="H27" s="598"/>
      <c r="I27" s="598"/>
      <c r="J27" s="598"/>
      <c r="K27" s="598"/>
    </row>
    <row r="28" spans="1:11" ht="46.5" customHeight="1" x14ac:dyDescent="0.2">
      <c r="A28" s="598" t="s">
        <v>282</v>
      </c>
      <c r="B28" s="598"/>
      <c r="C28" s="598"/>
      <c r="D28" s="598"/>
      <c r="E28" s="598"/>
      <c r="F28" s="598"/>
      <c r="G28" s="598"/>
      <c r="H28" s="598"/>
      <c r="I28" s="598"/>
      <c r="J28" s="598"/>
      <c r="K28" s="598"/>
    </row>
    <row r="29" spans="1:11" ht="46.5" customHeight="1" x14ac:dyDescent="0.2">
      <c r="A29" s="598" t="s">
        <v>262</v>
      </c>
      <c r="B29" s="598"/>
      <c r="C29" s="598"/>
      <c r="D29" s="598"/>
      <c r="E29" s="598"/>
      <c r="F29" s="598"/>
      <c r="G29" s="598"/>
      <c r="H29" s="598"/>
      <c r="I29" s="598"/>
      <c r="J29" s="598"/>
      <c r="K29" s="598"/>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election activeCell="J3" sqref="J3:J5"/>
    </sheetView>
  </sheetViews>
  <sheetFormatPr defaultColWidth="9.140625" defaultRowHeight="12.75" x14ac:dyDescent="0.2"/>
  <cols>
    <col min="1" max="1" width="16.85546875" style="256" customWidth="1"/>
    <col min="2" max="2" width="2.7109375" style="256" bestFit="1" customWidth="1"/>
    <col min="3" max="3" width="7.140625" style="256" customWidth="1"/>
    <col min="4" max="4" width="9.5703125" style="256" customWidth="1"/>
    <col min="5" max="5" width="10" style="256" customWidth="1"/>
    <col min="6" max="6" width="10.85546875" style="256" customWidth="1"/>
    <col min="7" max="7" width="13.5703125" style="256" customWidth="1"/>
    <col min="8" max="8" width="9.140625" style="256" customWidth="1"/>
    <col min="9" max="9" width="9.7109375" style="256" customWidth="1"/>
    <col min="10" max="10" width="8.7109375" style="256" customWidth="1"/>
    <col min="11" max="21" width="9.140625" style="256"/>
    <col min="22" max="22" width="12.85546875" style="256" customWidth="1"/>
    <col min="23" max="16384" width="9.140625" style="256"/>
  </cols>
  <sheetData>
    <row r="1" spans="1:22" s="6" customFormat="1" ht="21" customHeight="1" x14ac:dyDescent="0.2">
      <c r="B1" s="599" t="s">
        <v>867</v>
      </c>
      <c r="C1" s="599"/>
      <c r="D1" s="599"/>
      <c r="E1" s="599"/>
      <c r="F1" s="599"/>
      <c r="G1" s="599"/>
      <c r="H1" s="599"/>
      <c r="I1" s="599"/>
      <c r="J1" s="599"/>
      <c r="K1" s="1" t="s">
        <v>868</v>
      </c>
      <c r="L1" s="310" t="s">
        <v>44</v>
      </c>
      <c r="M1" s="28">
        <v>12</v>
      </c>
      <c r="N1" s="617" t="s">
        <v>839</v>
      </c>
      <c r="O1" s="617"/>
      <c r="P1" s="617"/>
      <c r="Q1" s="33"/>
      <c r="R1" s="311"/>
      <c r="S1" s="311"/>
      <c r="T1" s="311"/>
    </row>
    <row r="2" spans="1:22" s="6" customFormat="1" ht="16.5" thickBot="1" x14ac:dyDescent="0.25">
      <c r="A2" s="616" t="s">
        <v>240</v>
      </c>
      <c r="B2" s="616"/>
      <c r="C2" s="618"/>
      <c r="D2" s="618"/>
      <c r="E2" s="619"/>
      <c r="F2" s="619"/>
      <c r="G2" s="619"/>
      <c r="H2" s="619"/>
      <c r="I2" s="618"/>
      <c r="J2" s="618"/>
      <c r="K2" s="618"/>
      <c r="L2" s="618"/>
      <c r="M2" s="618"/>
      <c r="N2" s="312"/>
      <c r="O2" s="312"/>
      <c r="P2" s="313"/>
      <c r="Q2" s="313"/>
      <c r="R2" s="313"/>
      <c r="S2" s="313"/>
      <c r="T2" s="314"/>
      <c r="U2" s="314"/>
      <c r="V2" s="315"/>
    </row>
    <row r="3" spans="1:22" ht="15" customHeight="1" thickBot="1" x14ac:dyDescent="0.25">
      <c r="A3" s="629" t="s">
        <v>46</v>
      </c>
      <c r="B3" s="630"/>
      <c r="C3" s="259"/>
      <c r="D3" s="620" t="s">
        <v>54</v>
      </c>
      <c r="E3" s="623" t="s">
        <v>3</v>
      </c>
      <c r="F3" s="602" t="s">
        <v>265</v>
      </c>
      <c r="G3" s="603"/>
      <c r="H3" s="626" t="s">
        <v>243</v>
      </c>
      <c r="I3" s="260"/>
      <c r="J3" s="611" t="s">
        <v>4</v>
      </c>
      <c r="K3" s="653" t="s">
        <v>0</v>
      </c>
      <c r="L3" s="653"/>
      <c r="M3" s="653"/>
      <c r="N3" s="608" t="s">
        <v>7</v>
      </c>
      <c r="O3" s="653" t="s">
        <v>1</v>
      </c>
      <c r="P3" s="653"/>
      <c r="Q3" s="653"/>
      <c r="R3" s="653"/>
      <c r="S3" s="653"/>
      <c r="T3" s="608" t="s">
        <v>10</v>
      </c>
      <c r="U3" s="611" t="s">
        <v>55</v>
      </c>
      <c r="V3" s="260"/>
    </row>
    <row r="4" spans="1:22" ht="72" customHeight="1" x14ac:dyDescent="0.2">
      <c r="A4" s="631"/>
      <c r="B4" s="632"/>
      <c r="C4" s="261" t="s">
        <v>2</v>
      </c>
      <c r="D4" s="621"/>
      <c r="E4" s="624"/>
      <c r="F4" s="600" t="s">
        <v>264</v>
      </c>
      <c r="G4" s="600" t="s">
        <v>263</v>
      </c>
      <c r="H4" s="627"/>
      <c r="I4" s="262" t="s">
        <v>261</v>
      </c>
      <c r="J4" s="612"/>
      <c r="K4" s="614" t="s">
        <v>5</v>
      </c>
      <c r="L4" s="648" t="s">
        <v>6</v>
      </c>
      <c r="M4" s="649"/>
      <c r="N4" s="609"/>
      <c r="O4" s="604" t="s">
        <v>5</v>
      </c>
      <c r="P4" s="650" t="s">
        <v>30</v>
      </c>
      <c r="Q4" s="650" t="s">
        <v>49</v>
      </c>
      <c r="R4" s="650" t="s">
        <v>8</v>
      </c>
      <c r="S4" s="606" t="s">
        <v>9</v>
      </c>
      <c r="T4" s="609"/>
      <c r="U4" s="612"/>
      <c r="V4" s="262" t="s">
        <v>11</v>
      </c>
    </row>
    <row r="5" spans="1:22" ht="24.75" customHeight="1" thickBot="1" x14ac:dyDescent="0.25">
      <c r="A5" s="633"/>
      <c r="B5" s="634"/>
      <c r="C5" s="263"/>
      <c r="D5" s="622"/>
      <c r="E5" s="625"/>
      <c r="F5" s="601"/>
      <c r="G5" s="601"/>
      <c r="H5" s="628"/>
      <c r="I5" s="264"/>
      <c r="J5" s="613"/>
      <c r="K5" s="615"/>
      <c r="L5" s="265" t="s">
        <v>12</v>
      </c>
      <c r="M5" s="266" t="s">
        <v>13</v>
      </c>
      <c r="N5" s="610"/>
      <c r="O5" s="605"/>
      <c r="P5" s="651"/>
      <c r="Q5" s="651"/>
      <c r="R5" s="652"/>
      <c r="S5" s="607"/>
      <c r="T5" s="610"/>
      <c r="U5" s="613"/>
      <c r="V5" s="262"/>
    </row>
    <row r="6" spans="1:22" ht="13.5" thickBot="1" x14ac:dyDescent="0.25">
      <c r="A6" s="344" t="s">
        <v>47</v>
      </c>
      <c r="B6" s="345"/>
      <c r="C6" s="346" t="s">
        <v>48</v>
      </c>
      <c r="D6" s="347">
        <v>1</v>
      </c>
      <c r="E6" s="348">
        <v>2</v>
      </c>
      <c r="F6" s="349" t="s">
        <v>51</v>
      </c>
      <c r="G6" s="349" t="s">
        <v>223</v>
      </c>
      <c r="H6" s="350">
        <v>3</v>
      </c>
      <c r="I6" s="345">
        <v>4</v>
      </c>
      <c r="J6" s="351">
        <v>5</v>
      </c>
      <c r="K6" s="352">
        <v>6</v>
      </c>
      <c r="L6" s="353" t="s">
        <v>52</v>
      </c>
      <c r="M6" s="347" t="s">
        <v>53</v>
      </c>
      <c r="N6" s="351">
        <v>7</v>
      </c>
      <c r="O6" s="352">
        <v>8</v>
      </c>
      <c r="P6" s="353" t="s">
        <v>250</v>
      </c>
      <c r="Q6" s="353" t="s">
        <v>251</v>
      </c>
      <c r="R6" s="353" t="s">
        <v>252</v>
      </c>
      <c r="S6" s="354" t="s">
        <v>253</v>
      </c>
      <c r="T6" s="351">
        <v>9</v>
      </c>
      <c r="U6" s="351">
        <v>10</v>
      </c>
      <c r="V6" s="345">
        <v>11</v>
      </c>
    </row>
    <row r="7" spans="1:22" x14ac:dyDescent="0.2">
      <c r="A7" s="636" t="s">
        <v>60</v>
      </c>
      <c r="B7" s="636" t="s">
        <v>14</v>
      </c>
      <c r="C7" s="22">
        <v>2023</v>
      </c>
      <c r="D7" s="228"/>
      <c r="E7" s="9"/>
      <c r="F7" s="10"/>
      <c r="G7" s="10"/>
      <c r="H7" s="236"/>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46"/>
      <c r="B8" s="637"/>
      <c r="C8" s="23">
        <v>2024</v>
      </c>
      <c r="D8" s="229"/>
      <c r="E8" s="11"/>
      <c r="F8" s="12"/>
      <c r="G8" s="12"/>
      <c r="H8" s="237"/>
      <c r="I8" s="61">
        <f t="shared" si="0"/>
        <v>0</v>
      </c>
      <c r="J8" s="5">
        <f>D8+I8</f>
        <v>0</v>
      </c>
      <c r="K8" s="35">
        <f t="shared" ref="K8:K42" si="1">N8+O8</f>
        <v>0</v>
      </c>
      <c r="L8" s="12"/>
      <c r="M8" s="55">
        <f>IF(K8&lt;&gt;0,L8/K8,0)</f>
        <v>0</v>
      </c>
      <c r="N8" s="53"/>
      <c r="O8" s="35">
        <f>SUM(P8:S8)</f>
        <v>0</v>
      </c>
      <c r="P8" s="12"/>
      <c r="Q8" s="12"/>
      <c r="R8" s="12"/>
      <c r="S8" s="31"/>
      <c r="T8" s="53"/>
      <c r="U8" s="5">
        <f>J8-K8</f>
        <v>0</v>
      </c>
      <c r="V8" s="164"/>
    </row>
    <row r="9" spans="1:22" ht="13.5" thickBot="1" x14ac:dyDescent="0.25">
      <c r="A9" s="647"/>
      <c r="B9" s="638"/>
      <c r="C9" s="24">
        <v>2025</v>
      </c>
      <c r="D9" s="271">
        <f>'6.Прил 3_ГДиАД-съдии'!E9</f>
        <v>115</v>
      </c>
      <c r="E9" s="156">
        <v>295</v>
      </c>
      <c r="F9" s="157"/>
      <c r="G9" s="157"/>
      <c r="H9" s="316">
        <v>1</v>
      </c>
      <c r="I9" s="243">
        <f>H9+E9</f>
        <v>296</v>
      </c>
      <c r="J9" s="153">
        <f>D9+I9</f>
        <v>411</v>
      </c>
      <c r="K9" s="36">
        <f>N9+O9</f>
        <v>265</v>
      </c>
      <c r="L9" s="166">
        <f>'6.Прил 3_ГДиАД-съдии'!AU9</f>
        <v>178</v>
      </c>
      <c r="M9" s="57">
        <f>IF(K9&lt;&gt;0,L9/K9,0)</f>
        <v>0.67169811320754713</v>
      </c>
      <c r="N9" s="165">
        <f>'6.Прил 3_ГДиАД-съдии'!AG9</f>
        <v>189</v>
      </c>
      <c r="O9" s="39">
        <f>SUM(P9:S9)</f>
        <v>76</v>
      </c>
      <c r="P9" s="157"/>
      <c r="Q9" s="157">
        <v>14</v>
      </c>
      <c r="R9" s="157"/>
      <c r="S9" s="154">
        <v>62</v>
      </c>
      <c r="T9" s="158">
        <v>560</v>
      </c>
      <c r="U9" s="26">
        <f>J9-K9</f>
        <v>146</v>
      </c>
      <c r="V9" s="163">
        <v>39</v>
      </c>
    </row>
    <row r="10" spans="1:22" x14ac:dyDescent="0.2">
      <c r="A10" s="609" t="s">
        <v>50</v>
      </c>
      <c r="B10" s="636" t="s">
        <v>15</v>
      </c>
      <c r="C10" s="22">
        <v>2023</v>
      </c>
      <c r="D10" s="230"/>
      <c r="E10" s="15"/>
      <c r="F10" s="16"/>
      <c r="G10" s="16"/>
      <c r="H10" s="242"/>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9"/>
      <c r="B11" s="637"/>
      <c r="C11" s="23">
        <v>2024</v>
      </c>
      <c r="D11" s="229"/>
      <c r="E11" s="11"/>
      <c r="F11" s="12"/>
      <c r="G11" s="12"/>
      <c r="H11" s="237"/>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9"/>
      <c r="B12" s="638"/>
      <c r="C12" s="24">
        <v>2025</v>
      </c>
      <c r="D12" s="271">
        <f>'6.Прил 3_ГДиАД-съдии'!F9</f>
        <v>4</v>
      </c>
      <c r="E12" s="159">
        <v>16</v>
      </c>
      <c r="F12" s="160"/>
      <c r="G12" s="160"/>
      <c r="H12" s="241"/>
      <c r="I12" s="243">
        <f t="shared" si="2"/>
        <v>16</v>
      </c>
      <c r="J12" s="18">
        <f t="shared" si="3"/>
        <v>20</v>
      </c>
      <c r="K12" s="38">
        <f>N12+O12</f>
        <v>14</v>
      </c>
      <c r="L12" s="167">
        <f>'6.Прил 3_ГДиАД-съдии'!AV9</f>
        <v>13</v>
      </c>
      <c r="M12" s="58">
        <f t="shared" ref="M12:M51" si="6">IF(K12&lt;&gt;0,L12/K12,0)</f>
        <v>0.9285714285714286</v>
      </c>
      <c r="N12" s="272">
        <f>'6.Прил 3_ГДиАД-съдии'!AH9</f>
        <v>7</v>
      </c>
      <c r="O12" s="50">
        <f>SUM(P12:S12)</f>
        <v>7</v>
      </c>
      <c r="P12" s="160"/>
      <c r="Q12" s="160"/>
      <c r="R12" s="160"/>
      <c r="S12" s="155">
        <v>7</v>
      </c>
      <c r="T12" s="161">
        <v>24</v>
      </c>
      <c r="U12" s="26">
        <f>J12-K12</f>
        <v>6</v>
      </c>
      <c r="V12" s="162">
        <v>0</v>
      </c>
    </row>
    <row r="13" spans="1:22" x14ac:dyDescent="0.2">
      <c r="A13" s="636" t="s">
        <v>72</v>
      </c>
      <c r="B13" s="636" t="s">
        <v>16</v>
      </c>
      <c r="C13" s="22">
        <v>2023</v>
      </c>
      <c r="D13" s="228"/>
      <c r="E13" s="9"/>
      <c r="F13" s="10"/>
      <c r="G13" s="10"/>
      <c r="H13" s="236"/>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46"/>
      <c r="B14" s="637"/>
      <c r="C14" s="23">
        <v>2024</v>
      </c>
      <c r="D14" s="229"/>
      <c r="E14" s="11"/>
      <c r="F14" s="12"/>
      <c r="G14" s="12"/>
      <c r="H14" s="237"/>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47"/>
      <c r="B15" s="638"/>
      <c r="C15" s="24">
        <v>2025</v>
      </c>
      <c r="D15" s="271">
        <f>'6.Прил 3_ГДиАД-съдии'!G9</f>
        <v>1</v>
      </c>
      <c r="E15" s="156"/>
      <c r="F15" s="157"/>
      <c r="G15" s="157"/>
      <c r="H15" s="240"/>
      <c r="I15" s="243">
        <f t="shared" si="2"/>
        <v>0</v>
      </c>
      <c r="J15" s="26">
        <f t="shared" si="3"/>
        <v>1</v>
      </c>
      <c r="K15" s="25">
        <f>N15+O15</f>
        <v>0</v>
      </c>
      <c r="L15" s="166">
        <f>'6.Прил 3_ГДиАД-съдии'!AW9</f>
        <v>0</v>
      </c>
      <c r="M15" s="57">
        <f t="shared" si="6"/>
        <v>0</v>
      </c>
      <c r="N15" s="165">
        <f>'6.Прил 3_ГДиАД-съдии'!AI9</f>
        <v>0</v>
      </c>
      <c r="O15" s="39">
        <f>SUM(P15:S15)</f>
        <v>0</v>
      </c>
      <c r="P15" s="157"/>
      <c r="Q15" s="157"/>
      <c r="R15" s="157"/>
      <c r="S15" s="154"/>
      <c r="T15" s="158"/>
      <c r="U15" s="26">
        <f>J15-K15</f>
        <v>1</v>
      </c>
      <c r="V15" s="163"/>
    </row>
    <row r="16" spans="1:22" x14ac:dyDescent="0.2">
      <c r="A16" s="636" t="s">
        <v>64</v>
      </c>
      <c r="B16" s="636" t="s">
        <v>17</v>
      </c>
      <c r="C16" s="22">
        <v>2023</v>
      </c>
      <c r="D16" s="230"/>
      <c r="E16" s="15"/>
      <c r="F16" s="16"/>
      <c r="G16" s="16"/>
      <c r="H16" s="242"/>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37"/>
      <c r="B17" s="637"/>
      <c r="C17" s="23">
        <v>2024</v>
      </c>
      <c r="D17" s="229"/>
      <c r="E17" s="11"/>
      <c r="F17" s="12"/>
      <c r="G17" s="12"/>
      <c r="H17" s="237"/>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8"/>
      <c r="B18" s="638"/>
      <c r="C18" s="24">
        <v>2025</v>
      </c>
      <c r="D18" s="271">
        <f>'6.Прил 3_ГДиАД-съдии'!H9</f>
        <v>2</v>
      </c>
      <c r="E18" s="159">
        <v>161</v>
      </c>
      <c r="F18" s="160"/>
      <c r="G18" s="160"/>
      <c r="H18" s="241"/>
      <c r="I18" s="243">
        <f t="shared" si="2"/>
        <v>161</v>
      </c>
      <c r="J18" s="18">
        <f t="shared" si="3"/>
        <v>163</v>
      </c>
      <c r="K18" s="38">
        <f>N18+O18</f>
        <v>155</v>
      </c>
      <c r="L18" s="167">
        <f>'6.Прил 3_ГДиАД-съдии'!AX9</f>
        <v>152</v>
      </c>
      <c r="M18" s="58">
        <f t="shared" si="6"/>
        <v>0.98064516129032253</v>
      </c>
      <c r="N18" s="272">
        <f>'6.Прил 3_ГДиАД-съдии'!AJ9</f>
        <v>148</v>
      </c>
      <c r="O18" s="50">
        <f>SUM(P18:S18)</f>
        <v>7</v>
      </c>
      <c r="P18" s="160"/>
      <c r="Q18" s="160"/>
      <c r="R18" s="160"/>
      <c r="S18" s="155">
        <v>7</v>
      </c>
      <c r="T18" s="161">
        <v>8</v>
      </c>
      <c r="U18" s="26">
        <f>J18-K18</f>
        <v>8</v>
      </c>
      <c r="V18" s="162">
        <v>2</v>
      </c>
    </row>
    <row r="19" spans="1:22" x14ac:dyDescent="0.2">
      <c r="A19" s="608" t="s">
        <v>65</v>
      </c>
      <c r="B19" s="636" t="s">
        <v>18</v>
      </c>
      <c r="C19" s="22">
        <v>2023</v>
      </c>
      <c r="D19" s="228"/>
      <c r="E19" s="9"/>
      <c r="F19" s="10"/>
      <c r="G19" s="10"/>
      <c r="H19" s="236"/>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9"/>
      <c r="B20" s="637"/>
      <c r="C20" s="23">
        <v>2024</v>
      </c>
      <c r="D20" s="229"/>
      <c r="E20" s="11"/>
      <c r="F20" s="12"/>
      <c r="G20" s="12"/>
      <c r="H20" s="237"/>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10"/>
      <c r="B21" s="645"/>
      <c r="C21" s="24">
        <v>2025</v>
      </c>
      <c r="D21" s="271">
        <f>'6.Прил 3_ГДиАД-съдии'!I9</f>
        <v>26</v>
      </c>
      <c r="E21" s="156">
        <v>1013</v>
      </c>
      <c r="F21" s="157"/>
      <c r="G21" s="157"/>
      <c r="H21" s="240">
        <v>2</v>
      </c>
      <c r="I21" s="243">
        <f t="shared" si="2"/>
        <v>1015</v>
      </c>
      <c r="J21" s="26">
        <f t="shared" si="3"/>
        <v>1041</v>
      </c>
      <c r="K21" s="36">
        <f>N21+O21</f>
        <v>1023</v>
      </c>
      <c r="L21" s="167">
        <f>'6.Прил 3_ГДиАД-съдии'!AY9</f>
        <v>1012</v>
      </c>
      <c r="M21" s="57">
        <f t="shared" si="6"/>
        <v>0.989247311827957</v>
      </c>
      <c r="N21" s="272">
        <f>'6.Прил 3_ГДиАД-съдии'!AK9</f>
        <v>984</v>
      </c>
      <c r="O21" s="39">
        <f>SUM(P21:S21)</f>
        <v>39</v>
      </c>
      <c r="P21" s="157"/>
      <c r="Q21" s="157"/>
      <c r="R21" s="157"/>
      <c r="S21" s="154">
        <v>39</v>
      </c>
      <c r="T21" s="158"/>
      <c r="U21" s="26">
        <f>J21-K21</f>
        <v>18</v>
      </c>
      <c r="V21" s="163">
        <v>34</v>
      </c>
    </row>
    <row r="22" spans="1:22" x14ac:dyDescent="0.2">
      <c r="A22" s="609" t="s">
        <v>57</v>
      </c>
      <c r="B22" s="636" t="s">
        <v>19</v>
      </c>
      <c r="C22" s="22">
        <v>2023</v>
      </c>
      <c r="D22" s="228"/>
      <c r="E22" s="9"/>
      <c r="F22" s="10"/>
      <c r="G22" s="10"/>
      <c r="H22" s="236"/>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9"/>
      <c r="B23" s="637"/>
      <c r="C23" s="23">
        <v>2024</v>
      </c>
      <c r="D23" s="229"/>
      <c r="E23" s="11"/>
      <c r="F23" s="12"/>
      <c r="G23" s="12"/>
      <c r="H23" s="237"/>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9"/>
      <c r="B24" s="638"/>
      <c r="C24" s="24">
        <v>2025</v>
      </c>
      <c r="D24" s="271">
        <f>'6.Прил 3_ГДиАД-съдии'!J9</f>
        <v>0</v>
      </c>
      <c r="E24" s="156"/>
      <c r="F24" s="157"/>
      <c r="G24" s="157"/>
      <c r="H24" s="240"/>
      <c r="I24" s="243">
        <f t="shared" si="2"/>
        <v>0</v>
      </c>
      <c r="J24" s="18">
        <f t="shared" si="3"/>
        <v>0</v>
      </c>
      <c r="K24" s="36">
        <f>N24+O24</f>
        <v>0</v>
      </c>
      <c r="L24" s="167">
        <f>'6.Прил 3_ГДиАД-съдии'!AZ9</f>
        <v>0</v>
      </c>
      <c r="M24" s="58">
        <f t="shared" si="6"/>
        <v>0</v>
      </c>
      <c r="N24" s="272">
        <f>'6.Прил 3_ГДиАД-съдии'!AL9</f>
        <v>0</v>
      </c>
      <c r="O24" s="50">
        <f>SUM(P24:S24)</f>
        <v>0</v>
      </c>
      <c r="P24" s="160"/>
      <c r="Q24" s="160"/>
      <c r="R24" s="160"/>
      <c r="S24" s="155"/>
      <c r="T24" s="161"/>
      <c r="U24" s="26">
        <f>J24-K24</f>
        <v>0</v>
      </c>
      <c r="V24" s="162">
        <v>0</v>
      </c>
    </row>
    <row r="25" spans="1:22" x14ac:dyDescent="0.2">
      <c r="A25" s="639" t="s">
        <v>31</v>
      </c>
      <c r="B25" s="636" t="s">
        <v>39</v>
      </c>
      <c r="C25" s="22">
        <v>2023</v>
      </c>
      <c r="D25" s="231">
        <f>D7+D10+D13+D16+D19+D22</f>
        <v>0</v>
      </c>
      <c r="E25" s="249">
        <f t="shared" ref="E25:V25" si="7">E7+E10+E13+E16+E19+E22</f>
        <v>0</v>
      </c>
      <c r="F25" s="235">
        <f t="shared" si="7"/>
        <v>0</v>
      </c>
      <c r="G25" s="235">
        <f t="shared" si="7"/>
        <v>0</v>
      </c>
      <c r="H25" s="250">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40"/>
      <c r="B26" s="637"/>
      <c r="C26" s="23">
        <v>2024</v>
      </c>
      <c r="D26" s="232">
        <f>D8+D11+D14+D17+D20+D23</f>
        <v>0</v>
      </c>
      <c r="E26" s="3">
        <f t="shared" ref="E26:V26" si="8">E8+E11+E14+E17+E20+E23</f>
        <v>0</v>
      </c>
      <c r="F26" s="40">
        <f t="shared" si="8"/>
        <v>0</v>
      </c>
      <c r="G26" s="40">
        <f t="shared" si="8"/>
        <v>0</v>
      </c>
      <c r="H26" s="238">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41"/>
      <c r="B27" s="638"/>
      <c r="C27" s="24">
        <v>2025</v>
      </c>
      <c r="D27" s="273">
        <f>D9+D12+D15+D18+D21+D24</f>
        <v>148</v>
      </c>
      <c r="E27" s="27">
        <f t="shared" ref="E27:V27" si="9">E9+E12+E15+E18+E21+E24</f>
        <v>1485</v>
      </c>
      <c r="F27" s="43">
        <f t="shared" si="9"/>
        <v>0</v>
      </c>
      <c r="G27" s="43">
        <f t="shared" si="9"/>
        <v>0</v>
      </c>
      <c r="H27" s="251">
        <f t="shared" si="9"/>
        <v>3</v>
      </c>
      <c r="I27" s="243">
        <f t="shared" si="9"/>
        <v>1488</v>
      </c>
      <c r="J27" s="26">
        <f t="shared" si="9"/>
        <v>1636</v>
      </c>
      <c r="K27" s="39">
        <f t="shared" si="9"/>
        <v>1457</v>
      </c>
      <c r="L27" s="42">
        <f t="shared" si="9"/>
        <v>1355</v>
      </c>
      <c r="M27" s="57">
        <f t="shared" si="6"/>
        <v>0.92999313658201788</v>
      </c>
      <c r="N27" s="26">
        <f t="shared" si="9"/>
        <v>1328</v>
      </c>
      <c r="O27" s="39">
        <f t="shared" si="9"/>
        <v>129</v>
      </c>
      <c r="P27" s="42">
        <f t="shared" si="9"/>
        <v>0</v>
      </c>
      <c r="Q27" s="42">
        <f t="shared" si="9"/>
        <v>14</v>
      </c>
      <c r="R27" s="42">
        <f t="shared" si="9"/>
        <v>0</v>
      </c>
      <c r="S27" s="46">
        <f t="shared" si="9"/>
        <v>115</v>
      </c>
      <c r="T27" s="26">
        <f t="shared" si="9"/>
        <v>592</v>
      </c>
      <c r="U27" s="26">
        <f t="shared" si="9"/>
        <v>179</v>
      </c>
      <c r="V27" s="62">
        <f t="shared" si="9"/>
        <v>75</v>
      </c>
    </row>
    <row r="28" spans="1:22" x14ac:dyDescent="0.2">
      <c r="A28" s="636" t="s">
        <v>70</v>
      </c>
      <c r="B28" s="636" t="s">
        <v>20</v>
      </c>
      <c r="C28" s="22">
        <v>2023</v>
      </c>
      <c r="D28" s="230"/>
      <c r="E28" s="9"/>
      <c r="F28" s="10"/>
      <c r="G28" s="10"/>
      <c r="H28" s="236"/>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37"/>
      <c r="B29" s="637"/>
      <c r="C29" s="23">
        <v>2024</v>
      </c>
      <c r="D29" s="229"/>
      <c r="E29" s="11"/>
      <c r="F29" s="12"/>
      <c r="G29" s="12"/>
      <c r="H29" s="237"/>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8"/>
      <c r="B30" s="638"/>
      <c r="C30" s="24">
        <v>2025</v>
      </c>
      <c r="D30" s="274">
        <f>'4.Прил 3_НД-съдии'!E8</f>
        <v>13</v>
      </c>
      <c r="E30" s="252">
        <v>122</v>
      </c>
      <c r="F30" s="157">
        <v>1</v>
      </c>
      <c r="G30" s="157"/>
      <c r="H30" s="240">
        <v>1</v>
      </c>
      <c r="I30" s="243">
        <f t="shared" si="10"/>
        <v>123</v>
      </c>
      <c r="J30" s="18">
        <f t="shared" si="3"/>
        <v>136</v>
      </c>
      <c r="K30" s="142">
        <f>N30+O30</f>
        <v>116</v>
      </c>
      <c r="L30" s="275">
        <f>'4.Прил 3_НД-съдии'!AO8</f>
        <v>100</v>
      </c>
      <c r="M30" s="58">
        <f t="shared" si="6"/>
        <v>0.86206896551724133</v>
      </c>
      <c r="N30" s="276">
        <f>'4.Прил 3_НД-съдии'!AC8</f>
        <v>11</v>
      </c>
      <c r="O30" s="50">
        <f>SUM(P30:S30)</f>
        <v>105</v>
      </c>
      <c r="P30" s="160">
        <v>81</v>
      </c>
      <c r="Q30" s="160">
        <v>18</v>
      </c>
      <c r="R30" s="160">
        <v>4</v>
      </c>
      <c r="S30" s="155">
        <v>2</v>
      </c>
      <c r="T30" s="161">
        <v>258</v>
      </c>
      <c r="U30" s="18">
        <f t="shared" si="5"/>
        <v>20</v>
      </c>
      <c r="V30" s="277">
        <f>'3.Прил 2_НД'!R102</f>
        <v>14</v>
      </c>
    </row>
    <row r="31" spans="1:22" x14ac:dyDescent="0.2">
      <c r="A31" s="636" t="s">
        <v>71</v>
      </c>
      <c r="B31" s="636" t="s">
        <v>22</v>
      </c>
      <c r="C31" s="22">
        <v>2023</v>
      </c>
      <c r="D31" s="228"/>
      <c r="E31" s="15"/>
      <c r="F31" s="16"/>
      <c r="G31" s="16"/>
      <c r="H31" s="242"/>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37"/>
      <c r="B32" s="637"/>
      <c r="C32" s="23">
        <v>2024</v>
      </c>
      <c r="D32" s="229"/>
      <c r="E32" s="11"/>
      <c r="F32" s="12"/>
      <c r="G32" s="12"/>
      <c r="H32" s="237"/>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8"/>
      <c r="B33" s="638"/>
      <c r="C33" s="24">
        <v>2025</v>
      </c>
      <c r="D33" s="271">
        <f>'4.Прил 3_НД-съдии'!F8</f>
        <v>4</v>
      </c>
      <c r="E33" s="245">
        <v>11</v>
      </c>
      <c r="F33" s="160"/>
      <c r="G33" s="160"/>
      <c r="H33" s="241"/>
      <c r="I33" s="243">
        <f t="shared" si="10"/>
        <v>11</v>
      </c>
      <c r="J33" s="26">
        <f t="shared" si="3"/>
        <v>15</v>
      </c>
      <c r="K33" s="227">
        <f t="shared" si="1"/>
        <v>7</v>
      </c>
      <c r="L33" s="278">
        <f>'4.Прил 3_НД-съдии'!AP8</f>
        <v>3</v>
      </c>
      <c r="M33" s="57">
        <f t="shared" si="6"/>
        <v>0.42857142857142855</v>
      </c>
      <c r="N33" s="279">
        <f>'4.Прил 3_НД-съдии'!AD8</f>
        <v>3</v>
      </c>
      <c r="O33" s="39">
        <f t="shared" si="4"/>
        <v>4</v>
      </c>
      <c r="P33" s="157"/>
      <c r="Q33" s="157"/>
      <c r="R33" s="157"/>
      <c r="S33" s="154">
        <v>4</v>
      </c>
      <c r="T33" s="158">
        <v>58</v>
      </c>
      <c r="U33" s="26">
        <f t="shared" si="5"/>
        <v>8</v>
      </c>
      <c r="V33" s="280">
        <f>'3.Прил 2_НД'!R103</f>
        <v>2</v>
      </c>
    </row>
    <row r="34" spans="1:22" x14ac:dyDescent="0.2">
      <c r="A34" s="636" t="s">
        <v>66</v>
      </c>
      <c r="B34" s="636" t="s">
        <v>23</v>
      </c>
      <c r="C34" s="22">
        <v>2023</v>
      </c>
      <c r="D34" s="230"/>
      <c r="E34" s="9"/>
      <c r="F34" s="10"/>
      <c r="G34" s="10"/>
      <c r="H34" s="236"/>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37"/>
      <c r="B35" s="637"/>
      <c r="C35" s="23">
        <v>2024</v>
      </c>
      <c r="D35" s="229"/>
      <c r="E35" s="11"/>
      <c r="F35" s="12"/>
      <c r="G35" s="12"/>
      <c r="H35" s="237"/>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8"/>
      <c r="B36" s="638"/>
      <c r="C36" s="24">
        <v>2025</v>
      </c>
      <c r="D36" s="271">
        <f>'4.Прил 3_НД-съдии'!G8</f>
        <v>1</v>
      </c>
      <c r="E36" s="239">
        <v>13</v>
      </c>
      <c r="F36" s="157"/>
      <c r="G36" s="157"/>
      <c r="H36" s="240"/>
      <c r="I36" s="243">
        <f t="shared" si="10"/>
        <v>13</v>
      </c>
      <c r="J36" s="18">
        <f t="shared" si="3"/>
        <v>14</v>
      </c>
      <c r="K36" s="142">
        <f t="shared" si="1"/>
        <v>14</v>
      </c>
      <c r="L36" s="275">
        <f>'4.Прил 3_НД-съдии'!AQ8</f>
        <v>13</v>
      </c>
      <c r="M36" s="58">
        <f t="shared" si="6"/>
        <v>0.9285714285714286</v>
      </c>
      <c r="N36" s="276">
        <f>'4.Прил 3_НД-съдии'!AE8</f>
        <v>1</v>
      </c>
      <c r="O36" s="50">
        <f t="shared" si="4"/>
        <v>13</v>
      </c>
      <c r="P36" s="160">
        <v>9</v>
      </c>
      <c r="Q36" s="160">
        <v>3</v>
      </c>
      <c r="R36" s="160"/>
      <c r="S36" s="155">
        <v>1</v>
      </c>
      <c r="T36" s="161">
        <v>19</v>
      </c>
      <c r="U36" s="18">
        <f t="shared" si="5"/>
        <v>0</v>
      </c>
      <c r="V36" s="277">
        <f>'3.Прил 2_НД'!R104</f>
        <v>1</v>
      </c>
    </row>
    <row r="37" spans="1:22" x14ac:dyDescent="0.2">
      <c r="A37" s="636" t="s">
        <v>67</v>
      </c>
      <c r="B37" s="636" t="s">
        <v>24</v>
      </c>
      <c r="C37" s="22">
        <v>2023</v>
      </c>
      <c r="D37" s="228"/>
      <c r="E37" s="15"/>
      <c r="F37" s="16"/>
      <c r="G37" s="16"/>
      <c r="H37" s="242"/>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37"/>
      <c r="B38" s="637"/>
      <c r="C38" s="23">
        <v>2024</v>
      </c>
      <c r="D38" s="229"/>
      <c r="E38" s="11"/>
      <c r="F38" s="12"/>
      <c r="G38" s="12"/>
      <c r="H38" s="237"/>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8"/>
      <c r="B39" s="638"/>
      <c r="C39" s="24">
        <v>2025</v>
      </c>
      <c r="D39" s="233">
        <v>4</v>
      </c>
      <c r="E39" s="159">
        <v>140</v>
      </c>
      <c r="F39" s="160"/>
      <c r="G39" s="160"/>
      <c r="H39" s="241"/>
      <c r="I39" s="243">
        <f t="shared" si="10"/>
        <v>140</v>
      </c>
      <c r="J39" s="26">
        <f t="shared" si="3"/>
        <v>144</v>
      </c>
      <c r="K39" s="36">
        <f t="shared" si="1"/>
        <v>143</v>
      </c>
      <c r="L39" s="157">
        <v>143</v>
      </c>
      <c r="M39" s="57">
        <f t="shared" si="6"/>
        <v>1</v>
      </c>
      <c r="N39" s="158">
        <v>121</v>
      </c>
      <c r="O39" s="39">
        <f t="shared" si="4"/>
        <v>22</v>
      </c>
      <c r="P39" s="157"/>
      <c r="Q39" s="157"/>
      <c r="R39" s="157"/>
      <c r="S39" s="154">
        <v>22</v>
      </c>
      <c r="T39" s="158">
        <v>42</v>
      </c>
      <c r="U39" s="26">
        <f t="shared" si="5"/>
        <v>1</v>
      </c>
      <c r="V39" s="163">
        <v>8</v>
      </c>
    </row>
    <row r="40" spans="1:22" x14ac:dyDescent="0.2">
      <c r="A40" s="636" t="s">
        <v>68</v>
      </c>
      <c r="B40" s="636" t="s">
        <v>25</v>
      </c>
      <c r="C40" s="22">
        <v>2023</v>
      </c>
      <c r="D40" s="230"/>
      <c r="E40" s="9"/>
      <c r="F40" s="10"/>
      <c r="G40" s="10"/>
      <c r="H40" s="236"/>
      <c r="I40" s="63">
        <f t="shared" si="10"/>
        <v>0</v>
      </c>
      <c r="J40" s="17">
        <f t="shared" si="3"/>
        <v>0</v>
      </c>
      <c r="K40" s="37">
        <f t="shared" si="1"/>
        <v>0</v>
      </c>
      <c r="L40" s="47"/>
      <c r="M40" s="56">
        <f t="shared" si="6"/>
        <v>0</v>
      </c>
      <c r="N40" s="188"/>
      <c r="O40" s="37">
        <f t="shared" si="4"/>
        <v>0</v>
      </c>
      <c r="P40" s="16"/>
      <c r="Q40" s="16"/>
      <c r="R40" s="16"/>
      <c r="S40" s="32"/>
      <c r="T40" s="281" t="s">
        <v>21</v>
      </c>
      <c r="U40" s="17">
        <f t="shared" si="5"/>
        <v>0</v>
      </c>
      <c r="V40" s="282" t="s">
        <v>21</v>
      </c>
    </row>
    <row r="41" spans="1:22" x14ac:dyDescent="0.2">
      <c r="A41" s="637"/>
      <c r="B41" s="637"/>
      <c r="C41" s="23">
        <v>2024</v>
      </c>
      <c r="D41" s="229"/>
      <c r="E41" s="11"/>
      <c r="F41" s="12"/>
      <c r="G41" s="12"/>
      <c r="H41" s="237"/>
      <c r="I41" s="61">
        <f t="shared" si="10"/>
        <v>0</v>
      </c>
      <c r="J41" s="5">
        <f t="shared" si="3"/>
        <v>0</v>
      </c>
      <c r="K41" s="35">
        <f t="shared" si="1"/>
        <v>0</v>
      </c>
      <c r="L41" s="29"/>
      <c r="M41" s="55">
        <f t="shared" si="6"/>
        <v>0</v>
      </c>
      <c r="N41" s="189"/>
      <c r="O41" s="35">
        <f t="shared" si="4"/>
        <v>0</v>
      </c>
      <c r="P41" s="12"/>
      <c r="Q41" s="12"/>
      <c r="R41" s="12"/>
      <c r="S41" s="31"/>
      <c r="T41" s="270" t="s">
        <v>21</v>
      </c>
      <c r="U41" s="5">
        <f t="shared" si="5"/>
        <v>0</v>
      </c>
      <c r="V41" s="283" t="s">
        <v>21</v>
      </c>
    </row>
    <row r="42" spans="1:22" ht="13.5" thickBot="1" x14ac:dyDescent="0.25">
      <c r="A42" s="638"/>
      <c r="B42" s="638"/>
      <c r="C42" s="24">
        <v>2025</v>
      </c>
      <c r="D42" s="234"/>
      <c r="E42" s="156">
        <v>16</v>
      </c>
      <c r="F42" s="157"/>
      <c r="G42" s="157"/>
      <c r="H42" s="240"/>
      <c r="I42" s="243">
        <f t="shared" si="10"/>
        <v>16</v>
      </c>
      <c r="J42" s="18">
        <f t="shared" si="3"/>
        <v>16</v>
      </c>
      <c r="K42" s="38">
        <f t="shared" si="1"/>
        <v>16</v>
      </c>
      <c r="L42" s="160">
        <v>16</v>
      </c>
      <c r="M42" s="58">
        <f t="shared" si="6"/>
        <v>1</v>
      </c>
      <c r="N42" s="161">
        <v>16</v>
      </c>
      <c r="O42" s="50">
        <f t="shared" si="4"/>
        <v>0</v>
      </c>
      <c r="P42" s="160"/>
      <c r="Q42" s="160"/>
      <c r="R42" s="160"/>
      <c r="S42" s="155"/>
      <c r="T42" s="272" t="s">
        <v>21</v>
      </c>
      <c r="U42" s="48">
        <f t="shared" si="5"/>
        <v>0</v>
      </c>
      <c r="V42" s="284" t="s">
        <v>21</v>
      </c>
    </row>
    <row r="43" spans="1:22" x14ac:dyDescent="0.2">
      <c r="A43" s="636" t="s">
        <v>69</v>
      </c>
      <c r="B43" s="636" t="s">
        <v>40</v>
      </c>
      <c r="C43" s="22">
        <v>2023</v>
      </c>
      <c r="D43" s="228"/>
      <c r="E43" s="15"/>
      <c r="F43" s="16"/>
      <c r="G43" s="16"/>
      <c r="H43" s="242"/>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37"/>
      <c r="B44" s="637"/>
      <c r="C44" s="23">
        <v>2024</v>
      </c>
      <c r="D44" s="229"/>
      <c r="E44" s="11"/>
      <c r="F44" s="12"/>
      <c r="G44" s="12"/>
      <c r="H44" s="237"/>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8"/>
      <c r="B45" s="638"/>
      <c r="C45" s="24">
        <v>2025</v>
      </c>
      <c r="D45" s="285">
        <f>'4.Прил 3_НД-съдии'!I8</f>
        <v>26</v>
      </c>
      <c r="E45" s="245">
        <v>90</v>
      </c>
      <c r="F45" s="160">
        <v>2</v>
      </c>
      <c r="G45" s="160"/>
      <c r="H45" s="241"/>
      <c r="I45" s="243">
        <f t="shared" si="10"/>
        <v>90</v>
      </c>
      <c r="J45" s="153">
        <f t="shared" si="3"/>
        <v>116</v>
      </c>
      <c r="K45" s="36">
        <f>N45+O45</f>
        <v>92</v>
      </c>
      <c r="L45" s="286">
        <f>'4.Прил 3_НД-съдии'!AS8</f>
        <v>46</v>
      </c>
      <c r="M45" s="57">
        <f t="shared" si="6"/>
        <v>0.5</v>
      </c>
      <c r="N45" s="165">
        <f>'4.Прил 3_НД-съдии'!AG8</f>
        <v>87</v>
      </c>
      <c r="O45" s="39">
        <f>SUM(P45:S45)</f>
        <v>5</v>
      </c>
      <c r="P45" s="157"/>
      <c r="Q45" s="157"/>
      <c r="R45" s="157"/>
      <c r="S45" s="154">
        <v>5</v>
      </c>
      <c r="T45" s="158">
        <v>173</v>
      </c>
      <c r="U45" s="26">
        <f t="shared" si="5"/>
        <v>24</v>
      </c>
      <c r="V45" s="163">
        <v>30</v>
      </c>
    </row>
    <row r="46" spans="1:22" x14ac:dyDescent="0.2">
      <c r="A46" s="639" t="s">
        <v>32</v>
      </c>
      <c r="B46" s="636" t="s">
        <v>41</v>
      </c>
      <c r="C46" s="22">
        <v>2023</v>
      </c>
      <c r="D46" s="231">
        <f t="shared" ref="D46:H48" si="11">D28+D31+D34+D37+D40+D43</f>
        <v>0</v>
      </c>
      <c r="E46" s="2">
        <f t="shared" si="11"/>
        <v>0</v>
      </c>
      <c r="F46" s="41">
        <f t="shared" si="11"/>
        <v>0</v>
      </c>
      <c r="G46" s="41">
        <f>G28+G31+G34+G37+G40+G43</f>
        <v>0</v>
      </c>
      <c r="H46" s="247">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40"/>
      <c r="B47" s="637"/>
      <c r="C47" s="23">
        <v>2024</v>
      </c>
      <c r="D47" s="232">
        <f t="shared" si="11"/>
        <v>0</v>
      </c>
      <c r="E47" s="3">
        <f t="shared" si="11"/>
        <v>0</v>
      </c>
      <c r="F47" s="40">
        <f t="shared" si="11"/>
        <v>0</v>
      </c>
      <c r="G47" s="40">
        <f>G29+G32+G35+G38+G41+G44</f>
        <v>0</v>
      </c>
      <c r="H47" s="238">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41"/>
      <c r="B48" s="638"/>
      <c r="C48" s="24">
        <v>2025</v>
      </c>
      <c r="D48" s="246">
        <f t="shared" si="11"/>
        <v>48</v>
      </c>
      <c r="E48" s="25">
        <f t="shared" si="11"/>
        <v>392</v>
      </c>
      <c r="F48" s="42">
        <f t="shared" si="11"/>
        <v>3</v>
      </c>
      <c r="G48" s="42">
        <f>G30+G33+G36+G39+G42+G45</f>
        <v>0</v>
      </c>
      <c r="H48" s="248">
        <f t="shared" si="11"/>
        <v>1</v>
      </c>
      <c r="I48" s="62">
        <f>I30+I33+I36+I39+I42+I45</f>
        <v>393</v>
      </c>
      <c r="J48" s="26">
        <f t="shared" si="3"/>
        <v>441</v>
      </c>
      <c r="K48" s="36">
        <f t="shared" si="12"/>
        <v>388</v>
      </c>
      <c r="L48" s="43">
        <f t="shared" si="12"/>
        <v>321</v>
      </c>
      <c r="M48" s="58">
        <f t="shared" si="6"/>
        <v>0.82731958762886593</v>
      </c>
      <c r="N48" s="26">
        <f t="shared" si="13"/>
        <v>239</v>
      </c>
      <c r="O48" s="50">
        <f t="shared" si="13"/>
        <v>149</v>
      </c>
      <c r="P48" s="43">
        <f t="shared" si="13"/>
        <v>90</v>
      </c>
      <c r="Q48" s="43">
        <f t="shared" si="13"/>
        <v>21</v>
      </c>
      <c r="R48" s="43">
        <f t="shared" si="13"/>
        <v>4</v>
      </c>
      <c r="S48" s="49">
        <f t="shared" si="13"/>
        <v>34</v>
      </c>
      <c r="T48" s="26">
        <f>T30+T33+T36+T39+T45</f>
        <v>550</v>
      </c>
      <c r="U48" s="26">
        <f>U30+U33+U36+U39+U42+U45</f>
        <v>53</v>
      </c>
      <c r="V48" s="62">
        <f>V30+V33+V36+V39+V45</f>
        <v>55</v>
      </c>
    </row>
    <row r="49" spans="1:22" x14ac:dyDescent="0.2">
      <c r="A49" s="639" t="s">
        <v>38</v>
      </c>
      <c r="B49" s="636" t="s">
        <v>26</v>
      </c>
      <c r="C49" s="22">
        <v>2023</v>
      </c>
      <c r="D49" s="231">
        <f t="shared" ref="D49:L51" si="14">D25+D46</f>
        <v>0</v>
      </c>
      <c r="E49" s="249">
        <f t="shared" si="14"/>
        <v>0</v>
      </c>
      <c r="F49" s="235">
        <f t="shared" si="14"/>
        <v>0</v>
      </c>
      <c r="G49" s="235">
        <f>G25+G46</f>
        <v>0</v>
      </c>
      <c r="H49" s="250">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40"/>
      <c r="B50" s="637"/>
      <c r="C50" s="23">
        <v>2024</v>
      </c>
      <c r="D50" s="232">
        <f t="shared" si="14"/>
        <v>0</v>
      </c>
      <c r="E50" s="3">
        <f t="shared" si="14"/>
        <v>0</v>
      </c>
      <c r="F50" s="40">
        <f t="shared" si="14"/>
        <v>0</v>
      </c>
      <c r="G50" s="40">
        <f>G26+G47</f>
        <v>0</v>
      </c>
      <c r="H50" s="238">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41"/>
      <c r="B51" s="638"/>
      <c r="C51" s="24">
        <v>2025</v>
      </c>
      <c r="D51" s="246">
        <f t="shared" si="14"/>
        <v>196</v>
      </c>
      <c r="E51" s="25">
        <f t="shared" si="14"/>
        <v>1877</v>
      </c>
      <c r="F51" s="42">
        <f t="shared" si="14"/>
        <v>3</v>
      </c>
      <c r="G51" s="42">
        <f>G27+G48</f>
        <v>0</v>
      </c>
      <c r="H51" s="248">
        <f t="shared" si="15"/>
        <v>4</v>
      </c>
      <c r="I51" s="244">
        <f t="shared" si="15"/>
        <v>1881</v>
      </c>
      <c r="J51" s="51">
        <f t="shared" si="3"/>
        <v>2077</v>
      </c>
      <c r="K51" s="39">
        <f t="shared" si="14"/>
        <v>1845</v>
      </c>
      <c r="L51" s="42">
        <f t="shared" si="14"/>
        <v>1676</v>
      </c>
      <c r="M51" s="57">
        <f t="shared" si="6"/>
        <v>0.90840108401084008</v>
      </c>
      <c r="N51" s="51">
        <f t="shared" ref="N51:V51" si="18">N27+N48</f>
        <v>1567</v>
      </c>
      <c r="O51" s="39">
        <f t="shared" si="18"/>
        <v>278</v>
      </c>
      <c r="P51" s="42">
        <f t="shared" si="18"/>
        <v>90</v>
      </c>
      <c r="Q51" s="42">
        <f t="shared" si="18"/>
        <v>35</v>
      </c>
      <c r="R51" s="42">
        <f t="shared" si="18"/>
        <v>4</v>
      </c>
      <c r="S51" s="46">
        <f t="shared" si="18"/>
        <v>149</v>
      </c>
      <c r="T51" s="51">
        <f t="shared" si="18"/>
        <v>1142</v>
      </c>
      <c r="U51" s="51">
        <f t="shared" si="18"/>
        <v>232</v>
      </c>
      <c r="V51" s="64">
        <f t="shared" si="18"/>
        <v>130</v>
      </c>
    </row>
    <row r="52" spans="1:22" x14ac:dyDescent="0.2">
      <c r="A52" s="608" t="s">
        <v>33</v>
      </c>
      <c r="B52" s="636" t="s">
        <v>45</v>
      </c>
      <c r="C52" s="22">
        <v>2023</v>
      </c>
      <c r="D52" s="267"/>
      <c r="E52" s="266"/>
      <c r="F52" s="266"/>
      <c r="G52" s="266"/>
      <c r="H52" s="266"/>
      <c r="I52" s="268"/>
      <c r="J52" s="20"/>
      <c r="K52" s="287"/>
      <c r="L52" s="257"/>
      <c r="M52" s="257"/>
      <c r="N52" s="257"/>
      <c r="O52" s="257"/>
      <c r="P52" s="257"/>
      <c r="Q52" s="257"/>
      <c r="R52" s="257"/>
      <c r="S52" s="257"/>
      <c r="T52" s="257"/>
      <c r="U52" s="257"/>
      <c r="V52" s="257"/>
    </row>
    <row r="53" spans="1:22" x14ac:dyDescent="0.2">
      <c r="A53" s="609"/>
      <c r="B53" s="637"/>
      <c r="C53" s="23">
        <v>2024</v>
      </c>
      <c r="D53" s="288"/>
      <c r="E53" s="266"/>
      <c r="F53" s="266"/>
      <c r="G53" s="266"/>
      <c r="H53" s="266"/>
      <c r="I53" s="289"/>
      <c r="J53" s="14"/>
      <c r="K53" s="287"/>
      <c r="L53" s="257"/>
      <c r="M53" s="257"/>
      <c r="N53" s="257"/>
      <c r="O53" s="257"/>
      <c r="P53" s="257"/>
      <c r="Q53" s="257"/>
      <c r="R53" s="257"/>
      <c r="S53" s="257"/>
      <c r="T53" s="257"/>
      <c r="U53" s="257"/>
      <c r="V53" s="257"/>
    </row>
    <row r="54" spans="1:22" ht="13.5" thickBot="1" x14ac:dyDescent="0.25">
      <c r="A54" s="610"/>
      <c r="B54" s="638"/>
      <c r="C54" s="24">
        <v>2025</v>
      </c>
      <c r="D54" s="288"/>
      <c r="E54" s="266"/>
      <c r="F54" s="266"/>
      <c r="G54" s="266"/>
      <c r="H54" s="266"/>
      <c r="I54" s="289"/>
      <c r="J54" s="19">
        <v>5</v>
      </c>
      <c r="K54" s="287"/>
      <c r="L54" s="257"/>
      <c r="M54" s="257"/>
      <c r="N54" s="257"/>
      <c r="O54" s="257"/>
      <c r="P54" s="257"/>
      <c r="Q54" s="257"/>
      <c r="R54" s="635" t="s">
        <v>56</v>
      </c>
      <c r="S54" s="635"/>
      <c r="T54" s="635"/>
      <c r="U54" s="635"/>
      <c r="V54" s="635"/>
    </row>
    <row r="55" spans="1:22" x14ac:dyDescent="0.2">
      <c r="A55" s="639" t="s">
        <v>63</v>
      </c>
      <c r="B55" s="636" t="s">
        <v>27</v>
      </c>
      <c r="C55" s="22">
        <v>2023</v>
      </c>
      <c r="D55" s="267"/>
      <c r="E55" s="269"/>
      <c r="F55" s="269"/>
      <c r="G55" s="269"/>
      <c r="H55" s="269"/>
      <c r="I55" s="268"/>
      <c r="J55" s="290">
        <f>IF(J52&lt;&gt;0,J49/M1/J52,0)</f>
        <v>0</v>
      </c>
      <c r="K55" s="290">
        <f>IF(J52&lt;&gt;0,K49/M1/J52,0)</f>
        <v>0</v>
      </c>
      <c r="L55" s="257"/>
      <c r="M55" s="257"/>
      <c r="N55" s="257"/>
      <c r="O55" s="266"/>
      <c r="P55" s="266"/>
      <c r="Q55" s="89" t="s">
        <v>428</v>
      </c>
      <c r="R55" s="89"/>
      <c r="S55" s="257"/>
      <c r="T55" s="257"/>
      <c r="U55" s="257"/>
      <c r="V55" s="257"/>
    </row>
    <row r="56" spans="1:22" x14ac:dyDescent="0.2">
      <c r="A56" s="640"/>
      <c r="B56" s="637"/>
      <c r="C56" s="23">
        <v>2024</v>
      </c>
      <c r="D56" s="288"/>
      <c r="E56" s="266"/>
      <c r="F56" s="266"/>
      <c r="G56" s="266"/>
      <c r="H56" s="266"/>
      <c r="I56" s="289"/>
      <c r="J56" s="291">
        <f>IF(J53&lt;&gt;0,J50/M1/J53,0)</f>
        <v>0</v>
      </c>
      <c r="K56" s="291">
        <f>IF(J53&lt;&gt;0,K50/M1/J53,0)</f>
        <v>0</v>
      </c>
      <c r="L56" s="257"/>
      <c r="M56" s="257"/>
      <c r="N56" s="257"/>
      <c r="O56" s="266"/>
      <c r="P56" s="266"/>
      <c r="Q56" s="256" t="s">
        <v>557</v>
      </c>
      <c r="R56" s="266"/>
      <c r="S56" s="257"/>
      <c r="T56" s="257"/>
      <c r="U56" s="257"/>
      <c r="V56" s="257"/>
    </row>
    <row r="57" spans="1:22" ht="13.5" thickBot="1" x14ac:dyDescent="0.25">
      <c r="A57" s="641"/>
      <c r="B57" s="638"/>
      <c r="C57" s="24">
        <v>2025</v>
      </c>
      <c r="D57" s="288"/>
      <c r="E57" s="266"/>
      <c r="F57" s="266"/>
      <c r="G57" s="266"/>
      <c r="H57" s="266"/>
      <c r="I57" s="289"/>
      <c r="J57" s="292">
        <f>IF(J54&lt;&gt;0,J51/M1/J54,0)</f>
        <v>34.616666666666667</v>
      </c>
      <c r="K57" s="292">
        <f>IF(J54&lt;&gt;0,K51/M1/J54,0)</f>
        <v>30.75</v>
      </c>
      <c r="L57" s="257"/>
      <c r="M57" s="257"/>
      <c r="N57" s="257"/>
      <c r="O57" s="266"/>
      <c r="P57" s="266"/>
      <c r="Q57" s="266"/>
      <c r="R57" s="266"/>
      <c r="S57" s="257"/>
      <c r="T57" s="257"/>
      <c r="U57" s="257"/>
      <c r="V57" s="257"/>
    </row>
    <row r="58" spans="1:22" x14ac:dyDescent="0.2">
      <c r="A58" s="608" t="s">
        <v>34</v>
      </c>
      <c r="B58" s="636" t="s">
        <v>42</v>
      </c>
      <c r="C58" s="22">
        <v>2023</v>
      </c>
      <c r="D58" s="267"/>
      <c r="E58" s="269"/>
      <c r="F58" s="269"/>
      <c r="G58" s="269"/>
      <c r="H58" s="269"/>
      <c r="I58" s="268"/>
      <c r="J58" s="20"/>
      <c r="K58" s="287"/>
      <c r="L58" s="257"/>
      <c r="M58" s="257"/>
      <c r="N58" s="257"/>
      <c r="O58" s="266"/>
      <c r="P58" s="266"/>
      <c r="Q58" s="266"/>
      <c r="R58" s="266"/>
      <c r="S58" s="257"/>
      <c r="T58" s="257"/>
      <c r="U58" s="257"/>
      <c r="V58" s="257"/>
    </row>
    <row r="59" spans="1:22" x14ac:dyDescent="0.2">
      <c r="A59" s="609"/>
      <c r="B59" s="637"/>
      <c r="C59" s="23">
        <v>2024</v>
      </c>
      <c r="D59" s="288"/>
      <c r="E59" s="266"/>
      <c r="F59" s="266"/>
      <c r="G59" s="266"/>
      <c r="H59" s="266"/>
      <c r="I59" s="289"/>
      <c r="J59" s="14"/>
      <c r="K59" s="287"/>
      <c r="L59" s="257"/>
      <c r="M59" s="257"/>
      <c r="N59" s="257"/>
      <c r="O59" s="266"/>
      <c r="P59" s="266"/>
      <c r="Q59" s="266"/>
      <c r="R59" s="266"/>
      <c r="S59" s="257"/>
      <c r="T59" s="257"/>
      <c r="U59" s="257"/>
      <c r="V59" s="257"/>
    </row>
    <row r="60" spans="1:22" ht="13.5" thickBot="1" x14ac:dyDescent="0.25">
      <c r="A60" s="610"/>
      <c r="B60" s="638"/>
      <c r="C60" s="24">
        <v>2025</v>
      </c>
      <c r="D60" s="288"/>
      <c r="E60" s="266"/>
      <c r="F60" s="266"/>
      <c r="G60" s="266"/>
      <c r="H60" s="266"/>
      <c r="I60" s="289"/>
      <c r="J60" s="19"/>
      <c r="K60" s="287"/>
      <c r="L60" s="257"/>
      <c r="M60" s="257"/>
      <c r="N60" s="257"/>
      <c r="O60" s="266"/>
      <c r="P60" s="266"/>
      <c r="Q60" s="266"/>
      <c r="R60" s="266"/>
      <c r="S60" s="257"/>
      <c r="T60" s="257"/>
      <c r="U60" s="257"/>
      <c r="V60" s="257"/>
    </row>
    <row r="61" spans="1:22" x14ac:dyDescent="0.2">
      <c r="A61" s="608" t="s">
        <v>35</v>
      </c>
      <c r="B61" s="636" t="s">
        <v>43</v>
      </c>
      <c r="C61" s="22">
        <v>2023</v>
      </c>
      <c r="D61" s="267"/>
      <c r="E61" s="269"/>
      <c r="F61" s="269"/>
      <c r="G61" s="269"/>
      <c r="H61" s="269"/>
      <c r="I61" s="268"/>
      <c r="J61" s="290">
        <f>IF(J58&lt;&gt;0,J25/M1/J58,0)</f>
        <v>0</v>
      </c>
      <c r="K61" s="290">
        <f>IF(J58&lt;&gt;0,K25/M1/J58,0)</f>
        <v>0</v>
      </c>
      <c r="L61" s="257"/>
      <c r="M61" s="257"/>
      <c r="N61" s="257"/>
      <c r="O61" s="257"/>
      <c r="P61" s="257"/>
      <c r="Q61" s="257"/>
      <c r="R61" s="257"/>
      <c r="S61" s="257"/>
      <c r="T61" s="257"/>
      <c r="U61" s="257"/>
      <c r="V61" s="257"/>
    </row>
    <row r="62" spans="1:22" x14ac:dyDescent="0.2">
      <c r="A62" s="609"/>
      <c r="B62" s="637"/>
      <c r="C62" s="23">
        <v>2024</v>
      </c>
      <c r="D62" s="288"/>
      <c r="E62" s="266"/>
      <c r="F62" s="266"/>
      <c r="G62" s="266"/>
      <c r="H62" s="266"/>
      <c r="I62" s="289"/>
      <c r="J62" s="291">
        <f>IF(J59&lt;&gt;0,J26/M1/J59,0)</f>
        <v>0</v>
      </c>
      <c r="K62" s="291">
        <f>IF(J59&lt;&gt;0,K26/M1/J59,0)</f>
        <v>0</v>
      </c>
      <c r="L62" s="257"/>
      <c r="M62" s="257"/>
      <c r="N62" s="257"/>
      <c r="O62" s="257"/>
      <c r="P62" s="257"/>
      <c r="Q62" s="257"/>
      <c r="R62" s="257"/>
      <c r="S62" s="257"/>
      <c r="T62" s="257"/>
      <c r="U62" s="257"/>
      <c r="V62" s="257"/>
    </row>
    <row r="63" spans="1:22" ht="13.5" thickBot="1" x14ac:dyDescent="0.25">
      <c r="A63" s="610"/>
      <c r="B63" s="638"/>
      <c r="C63" s="24">
        <v>2025</v>
      </c>
      <c r="D63" s="293"/>
      <c r="E63" s="258"/>
      <c r="F63" s="258"/>
      <c r="G63" s="258"/>
      <c r="H63" s="258"/>
      <c r="I63" s="294"/>
      <c r="J63" s="292">
        <f>IF(J60&lt;&gt;0,J27/M1/J60,0)</f>
        <v>0</v>
      </c>
      <c r="K63" s="292">
        <f>IF(J60&lt;&gt;0,K27/M1/J60,0)</f>
        <v>0</v>
      </c>
      <c r="L63" s="257"/>
      <c r="M63" s="257"/>
      <c r="N63" s="257"/>
      <c r="O63" s="257"/>
      <c r="P63" s="257"/>
      <c r="Q63" s="257"/>
      <c r="R63" s="257"/>
      <c r="S63" s="257"/>
      <c r="T63" s="257"/>
      <c r="U63" s="257"/>
      <c r="V63" s="257"/>
    </row>
    <row r="64" spans="1:22" x14ac:dyDescent="0.2">
      <c r="A64" s="608" t="s">
        <v>37</v>
      </c>
      <c r="B64" s="636" t="s">
        <v>58</v>
      </c>
      <c r="C64" s="22">
        <v>2023</v>
      </c>
      <c r="D64" s="267"/>
      <c r="E64" s="269"/>
      <c r="F64" s="269"/>
      <c r="G64" s="269"/>
      <c r="H64" s="269"/>
      <c r="I64" s="268"/>
      <c r="J64" s="20"/>
      <c r="K64" s="295"/>
      <c r="L64" s="257"/>
      <c r="M64" s="257"/>
      <c r="N64" s="257"/>
      <c r="O64" s="257"/>
      <c r="P64" s="257"/>
      <c r="Q64" s="257"/>
      <c r="R64" s="257"/>
      <c r="S64" s="257"/>
      <c r="T64" s="257"/>
      <c r="U64" s="257"/>
      <c r="V64" s="257"/>
    </row>
    <row r="65" spans="1:22" x14ac:dyDescent="0.2">
      <c r="A65" s="609"/>
      <c r="B65" s="637"/>
      <c r="C65" s="23">
        <v>2024</v>
      </c>
      <c r="D65" s="288"/>
      <c r="E65" s="266"/>
      <c r="F65" s="266"/>
      <c r="G65" s="266"/>
      <c r="H65" s="266"/>
      <c r="I65" s="289"/>
      <c r="J65" s="14"/>
      <c r="K65" s="295"/>
      <c r="L65" s="257"/>
      <c r="M65" s="257"/>
      <c r="N65" s="257"/>
      <c r="O65" s="257"/>
      <c r="P65" s="257"/>
      <c r="Q65" s="257"/>
      <c r="R65" s="257"/>
      <c r="S65" s="257"/>
      <c r="T65" s="257"/>
      <c r="U65" s="257"/>
      <c r="V65" s="257"/>
    </row>
    <row r="66" spans="1:22" ht="13.5" thickBot="1" x14ac:dyDescent="0.25">
      <c r="A66" s="610"/>
      <c r="B66" s="638"/>
      <c r="C66" s="24">
        <v>2025</v>
      </c>
      <c r="D66" s="293"/>
      <c r="E66" s="258"/>
      <c r="F66" s="258"/>
      <c r="G66" s="258"/>
      <c r="H66" s="258"/>
      <c r="I66" s="294"/>
      <c r="J66" s="19"/>
      <c r="K66" s="295"/>
      <c r="L66" s="257"/>
      <c r="M66" s="257"/>
      <c r="N66" s="257"/>
      <c r="O66" s="257"/>
      <c r="P66" s="257"/>
      <c r="Q66" s="257"/>
      <c r="R66" s="257"/>
      <c r="S66" s="257"/>
      <c r="T66" s="257"/>
      <c r="U66" s="257"/>
      <c r="V66" s="257"/>
    </row>
    <row r="67" spans="1:22" x14ac:dyDescent="0.2">
      <c r="A67" s="608" t="s">
        <v>36</v>
      </c>
      <c r="B67" s="636" t="s">
        <v>59</v>
      </c>
      <c r="C67" s="22">
        <v>2023</v>
      </c>
      <c r="D67" s="267"/>
      <c r="E67" s="269"/>
      <c r="F67" s="269"/>
      <c r="G67" s="269"/>
      <c r="H67" s="269"/>
      <c r="I67" s="268"/>
      <c r="J67" s="290">
        <f>IF(J64&lt;&gt;0,J46/M1/J64,0)</f>
        <v>0</v>
      </c>
      <c r="K67" s="290">
        <f>IF(J64&lt;&gt;0,K46/M1/J64,0)</f>
        <v>0</v>
      </c>
      <c r="L67" s="257"/>
      <c r="M67" s="257"/>
      <c r="N67" s="257"/>
      <c r="O67" s="257"/>
      <c r="P67" s="257"/>
      <c r="Q67" s="257"/>
    </row>
    <row r="68" spans="1:22" x14ac:dyDescent="0.2">
      <c r="A68" s="609"/>
      <c r="B68" s="637"/>
      <c r="C68" s="23">
        <v>2024</v>
      </c>
      <c r="D68" s="288"/>
      <c r="E68" s="266"/>
      <c r="F68" s="266"/>
      <c r="G68" s="266"/>
      <c r="H68" s="266"/>
      <c r="I68" s="289"/>
      <c r="J68" s="291">
        <f>IF(J65&lt;&gt;0,J47/M1/J65,0)</f>
        <v>0</v>
      </c>
      <c r="K68" s="291">
        <f>IF(J65&lt;&gt;0,K47/M1/J65,0)</f>
        <v>0</v>
      </c>
      <c r="L68" s="257"/>
      <c r="M68" s="257"/>
      <c r="N68" s="257"/>
      <c r="O68" s="257"/>
      <c r="P68" s="257"/>
      <c r="Q68" s="257"/>
    </row>
    <row r="69" spans="1:22" ht="13.5" thickBot="1" x14ac:dyDescent="0.25">
      <c r="A69" s="610"/>
      <c r="B69" s="638"/>
      <c r="C69" s="24">
        <v>2025</v>
      </c>
      <c r="D69" s="293"/>
      <c r="E69" s="258"/>
      <c r="F69" s="258"/>
      <c r="G69" s="258"/>
      <c r="H69" s="258"/>
      <c r="I69" s="294"/>
      <c r="J69" s="292">
        <f>IF(J66&lt;&gt;0,J48/M1/J66,0)</f>
        <v>0</v>
      </c>
      <c r="K69" s="292">
        <f>IF(J66&lt;&gt;0,K48/M1/J66,0)</f>
        <v>0</v>
      </c>
      <c r="L69" s="257"/>
      <c r="M69" s="257"/>
      <c r="N69" s="257"/>
      <c r="O69" s="257"/>
      <c r="P69" s="257"/>
      <c r="Q69" s="257"/>
      <c r="R69" s="257"/>
      <c r="S69" s="257"/>
      <c r="T69" s="257"/>
      <c r="U69" s="257"/>
      <c r="V69" s="257"/>
    </row>
    <row r="70" spans="1:22" x14ac:dyDescent="0.2">
      <c r="A70" s="636" t="s">
        <v>75</v>
      </c>
      <c r="B70" s="636" t="s">
        <v>74</v>
      </c>
      <c r="C70" s="22">
        <v>2023</v>
      </c>
      <c r="D70" s="267"/>
      <c r="E70" s="269"/>
      <c r="F70" s="296"/>
      <c r="G70" s="296"/>
      <c r="H70" s="296"/>
      <c r="I70" s="297"/>
      <c r="J70" s="20"/>
      <c r="K70" s="295"/>
      <c r="L70" s="257"/>
      <c r="M70" s="257"/>
      <c r="N70" s="257"/>
      <c r="O70" s="257"/>
      <c r="P70" s="257"/>
      <c r="Q70" s="257"/>
      <c r="R70" s="257"/>
      <c r="S70" s="257"/>
      <c r="T70" s="257"/>
      <c r="U70" s="257"/>
      <c r="V70" s="257"/>
    </row>
    <row r="71" spans="1:22" x14ac:dyDescent="0.2">
      <c r="A71" s="637"/>
      <c r="B71" s="637"/>
      <c r="C71" s="23">
        <v>2024</v>
      </c>
      <c r="D71" s="288"/>
      <c r="E71" s="266"/>
      <c r="F71" s="298"/>
      <c r="G71" s="298"/>
      <c r="H71" s="298"/>
      <c r="I71" s="299"/>
      <c r="J71" s="14"/>
      <c r="K71" s="295"/>
      <c r="L71" s="257"/>
      <c r="M71" s="257"/>
      <c r="N71" s="257"/>
      <c r="O71" s="257"/>
      <c r="P71" s="257"/>
      <c r="Q71" s="257"/>
      <c r="R71" s="257"/>
      <c r="S71" s="257"/>
      <c r="T71" s="257"/>
      <c r="U71" s="257"/>
      <c r="V71" s="257"/>
    </row>
    <row r="72" spans="1:22" ht="13.5" thickBot="1" x14ac:dyDescent="0.25">
      <c r="A72" s="638"/>
      <c r="B72" s="638"/>
      <c r="C72" s="24">
        <v>2025</v>
      </c>
      <c r="D72" s="293"/>
      <c r="E72" s="258"/>
      <c r="F72" s="300"/>
      <c r="G72" s="300"/>
      <c r="H72" s="300"/>
      <c r="I72" s="301"/>
      <c r="J72" s="19">
        <v>48</v>
      </c>
      <c r="K72" s="295"/>
      <c r="L72" s="257"/>
      <c r="M72" s="257"/>
      <c r="N72" s="257"/>
      <c r="O72" s="257"/>
      <c r="P72" s="257"/>
      <c r="Q72" s="257"/>
      <c r="R72" s="257"/>
      <c r="S72" s="257"/>
      <c r="T72" s="257"/>
      <c r="U72" s="257"/>
      <c r="V72" s="257"/>
    </row>
    <row r="73" spans="1:22" x14ac:dyDescent="0.2">
      <c r="A73" s="642" t="s">
        <v>73</v>
      </c>
      <c r="B73" s="636" t="s">
        <v>61</v>
      </c>
      <c r="C73" s="22">
        <v>2023</v>
      </c>
      <c r="D73" s="267"/>
      <c r="E73" s="269"/>
      <c r="F73" s="296"/>
      <c r="G73" s="296"/>
      <c r="H73" s="296"/>
      <c r="I73" s="297"/>
      <c r="J73" s="302">
        <f>IF(J70&lt;&gt;0,J49/J70,0)</f>
        <v>0</v>
      </c>
      <c r="K73" s="303">
        <f>IF(J70&lt;&gt;0,K49/J70,0)</f>
        <v>0</v>
      </c>
      <c r="L73" s="257"/>
      <c r="M73" s="257"/>
      <c r="N73" s="257"/>
      <c r="O73" s="257"/>
      <c r="P73" s="257"/>
      <c r="Q73" s="257"/>
      <c r="R73" s="257"/>
      <c r="S73" s="257"/>
      <c r="T73" s="257"/>
      <c r="U73" s="257"/>
      <c r="V73" s="257"/>
    </row>
    <row r="74" spans="1:22" x14ac:dyDescent="0.2">
      <c r="A74" s="643"/>
      <c r="B74" s="637"/>
      <c r="C74" s="23">
        <v>2024</v>
      </c>
      <c r="D74" s="288"/>
      <c r="E74" s="266"/>
      <c r="F74" s="298"/>
      <c r="G74" s="298"/>
      <c r="H74" s="298"/>
      <c r="I74" s="299"/>
      <c r="J74" s="304">
        <f>IF(J71&lt;&gt;0,J50/J71,0)</f>
        <v>0</v>
      </c>
      <c r="K74" s="305">
        <f>IF(J71&lt;&gt;0,K50/J71,0)</f>
        <v>0</v>
      </c>
      <c r="L74" s="257"/>
      <c r="M74" s="257"/>
      <c r="N74" s="257"/>
      <c r="O74" s="257"/>
      <c r="P74" s="257"/>
      <c r="Q74" s="257"/>
      <c r="R74" s="257"/>
      <c r="S74" s="257"/>
      <c r="T74" s="257"/>
      <c r="U74" s="257"/>
      <c r="V74" s="257"/>
    </row>
    <row r="75" spans="1:22" ht="13.5" thickBot="1" x14ac:dyDescent="0.25">
      <c r="A75" s="644"/>
      <c r="B75" s="638"/>
      <c r="C75" s="24">
        <v>2025</v>
      </c>
      <c r="D75" s="293"/>
      <c r="E75" s="258"/>
      <c r="F75" s="300"/>
      <c r="G75" s="300"/>
      <c r="H75" s="300"/>
      <c r="I75" s="301"/>
      <c r="J75" s="306">
        <f>IF(J72&lt;&gt;0,J51/J72,0)</f>
        <v>43.270833333333336</v>
      </c>
      <c r="K75" s="307">
        <f>IF(J72&lt;&gt;0,K51/J72,0)</f>
        <v>38.4375</v>
      </c>
      <c r="L75" s="257"/>
      <c r="M75" s="257"/>
      <c r="N75" s="257"/>
      <c r="O75" s="257"/>
      <c r="P75" s="257"/>
      <c r="Q75" s="257"/>
      <c r="R75" s="257"/>
      <c r="S75" s="257"/>
      <c r="T75" s="257"/>
      <c r="U75" s="257"/>
      <c r="V75" s="257"/>
    </row>
    <row r="76" spans="1:22" s="6" customFormat="1" ht="33.75" customHeight="1" x14ac:dyDescent="0.2"/>
    <row r="77" spans="1:22" s="6" customFormat="1" x14ac:dyDescent="0.2">
      <c r="A77" s="7" t="s">
        <v>842</v>
      </c>
      <c r="C77" s="317"/>
    </row>
    <row r="78" spans="1:22" s="6" customFormat="1" x14ac:dyDescent="0.2">
      <c r="A78" s="7" t="s">
        <v>836</v>
      </c>
      <c r="C78" s="317"/>
      <c r="H78" s="7" t="s">
        <v>856</v>
      </c>
      <c r="M78" s="7" t="s">
        <v>28</v>
      </c>
    </row>
    <row r="79" spans="1:22" s="6" customFormat="1" x14ac:dyDescent="0.2">
      <c r="A79" s="7" t="s">
        <v>62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09"/>
      <c r="D126" s="309"/>
      <c r="E126" s="309"/>
      <c r="F126" s="309"/>
      <c r="G126" s="309"/>
      <c r="H126" s="309"/>
      <c r="I126" s="309"/>
      <c r="J126" s="309"/>
      <c r="K126" s="309"/>
      <c r="L126" s="309"/>
      <c r="M126" s="309"/>
      <c r="N126" s="309"/>
    </row>
    <row r="137" spans="11:14" x14ac:dyDescent="0.2">
      <c r="K137" s="309"/>
      <c r="L137" s="309"/>
      <c r="M137" s="309"/>
      <c r="N137" s="309"/>
    </row>
    <row r="138" spans="11:14" x14ac:dyDescent="0.2">
      <c r="K138" s="309"/>
      <c r="L138" s="309"/>
      <c r="M138" s="309"/>
      <c r="N138" s="309"/>
    </row>
    <row r="139" spans="11:14" x14ac:dyDescent="0.2">
      <c r="K139" s="309"/>
      <c r="L139" s="309"/>
      <c r="M139" s="309"/>
      <c r="N139" s="309"/>
    </row>
    <row r="140" spans="11:14" x14ac:dyDescent="0.2">
      <c r="K140" s="309"/>
      <c r="L140" s="309"/>
      <c r="M140" s="309"/>
      <c r="N140" s="309"/>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28" zoomScaleNormal="100" workbookViewId="0">
      <selection activeCell="V38" sqref="V38"/>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57" t="s">
        <v>866</v>
      </c>
      <c r="B1" s="657"/>
      <c r="C1" s="657"/>
      <c r="D1" s="657"/>
      <c r="E1" s="657"/>
      <c r="F1" s="657"/>
      <c r="G1" s="657"/>
      <c r="H1" s="334"/>
      <c r="I1" s="334"/>
      <c r="J1" s="334"/>
      <c r="K1" s="68"/>
      <c r="L1" s="253" t="s">
        <v>44</v>
      </c>
      <c r="M1" s="69">
        <v>12</v>
      </c>
      <c r="N1" s="654" t="s">
        <v>843</v>
      </c>
      <c r="O1" s="654"/>
      <c r="P1" s="654"/>
      <c r="Q1" s="654"/>
      <c r="R1" s="654"/>
      <c r="S1" s="687" t="s">
        <v>240</v>
      </c>
      <c r="T1" s="687"/>
      <c r="U1" s="687"/>
    </row>
    <row r="2" spans="1:21" s="70" customFormat="1" ht="13.5" thickBot="1" x14ac:dyDescent="0.25">
      <c r="C2" s="71"/>
      <c r="D2" s="71"/>
      <c r="E2" s="71"/>
      <c r="F2" s="71"/>
      <c r="G2" s="71"/>
    </row>
    <row r="3" spans="1:21" ht="12.75" customHeight="1" x14ac:dyDescent="0.2">
      <c r="A3" s="661" t="s">
        <v>76</v>
      </c>
      <c r="B3" s="663" t="s">
        <v>77</v>
      </c>
      <c r="C3" s="666" t="s">
        <v>78</v>
      </c>
      <c r="D3" s="669" t="s">
        <v>79</v>
      </c>
      <c r="E3" s="670"/>
      <c r="F3" s="671"/>
      <c r="G3" s="682" t="s">
        <v>244</v>
      </c>
      <c r="H3" s="675" t="s">
        <v>258</v>
      </c>
      <c r="I3" s="672" t="s">
        <v>259</v>
      </c>
      <c r="J3" s="677" t="s">
        <v>254</v>
      </c>
      <c r="K3" s="678"/>
      <c r="L3" s="678"/>
      <c r="M3" s="678"/>
      <c r="N3" s="678"/>
      <c r="O3" s="678"/>
      <c r="P3" s="678"/>
      <c r="Q3" s="679"/>
      <c r="R3" s="684" t="s">
        <v>80</v>
      </c>
      <c r="S3" s="691" t="s">
        <v>81</v>
      </c>
    </row>
    <row r="4" spans="1:21" ht="12.75" customHeight="1" x14ac:dyDescent="0.2">
      <c r="A4" s="662"/>
      <c r="B4" s="664"/>
      <c r="C4" s="667"/>
      <c r="D4" s="655" t="s">
        <v>82</v>
      </c>
      <c r="E4" s="655" t="s">
        <v>83</v>
      </c>
      <c r="F4" s="656" t="s">
        <v>257</v>
      </c>
      <c r="G4" s="658"/>
      <c r="H4" s="676"/>
      <c r="I4" s="673"/>
      <c r="J4" s="659" t="s">
        <v>84</v>
      </c>
      <c r="K4" s="655" t="s">
        <v>85</v>
      </c>
      <c r="L4" s="655" t="s">
        <v>86</v>
      </c>
      <c r="M4" s="655" t="s">
        <v>87</v>
      </c>
      <c r="N4" s="694" t="s">
        <v>88</v>
      </c>
      <c r="O4" s="694"/>
      <c r="P4" s="655" t="s">
        <v>89</v>
      </c>
      <c r="Q4" s="695" t="s">
        <v>559</v>
      </c>
      <c r="R4" s="685"/>
      <c r="S4" s="692"/>
    </row>
    <row r="5" spans="1:21" x14ac:dyDescent="0.2">
      <c r="A5" s="662"/>
      <c r="B5" s="664"/>
      <c r="C5" s="667"/>
      <c r="D5" s="655"/>
      <c r="E5" s="655"/>
      <c r="F5" s="658"/>
      <c r="G5" s="658"/>
      <c r="H5" s="676"/>
      <c r="I5" s="673"/>
      <c r="J5" s="659"/>
      <c r="K5" s="655"/>
      <c r="L5" s="655"/>
      <c r="M5" s="655"/>
      <c r="N5" s="655" t="s">
        <v>90</v>
      </c>
      <c r="O5" s="655" t="s">
        <v>91</v>
      </c>
      <c r="P5" s="655"/>
      <c r="Q5" s="696"/>
      <c r="R5" s="685"/>
      <c r="S5" s="692"/>
    </row>
    <row r="6" spans="1:21" x14ac:dyDescent="0.2">
      <c r="A6" s="662"/>
      <c r="B6" s="664"/>
      <c r="C6" s="667"/>
      <c r="D6" s="655"/>
      <c r="E6" s="655"/>
      <c r="F6" s="658"/>
      <c r="G6" s="658"/>
      <c r="H6" s="676"/>
      <c r="I6" s="673"/>
      <c r="J6" s="659"/>
      <c r="K6" s="655"/>
      <c r="L6" s="655"/>
      <c r="M6" s="655"/>
      <c r="N6" s="655"/>
      <c r="O6" s="655"/>
      <c r="P6" s="655"/>
      <c r="Q6" s="696"/>
      <c r="R6" s="685"/>
      <c r="S6" s="692"/>
    </row>
    <row r="7" spans="1:21" ht="12.75" customHeight="1" x14ac:dyDescent="0.2">
      <c r="A7" s="662"/>
      <c r="B7" s="664"/>
      <c r="C7" s="667"/>
      <c r="D7" s="655"/>
      <c r="E7" s="655"/>
      <c r="F7" s="658"/>
      <c r="G7" s="658"/>
      <c r="H7" s="676"/>
      <c r="I7" s="673"/>
      <c r="J7" s="659"/>
      <c r="K7" s="655"/>
      <c r="L7" s="655"/>
      <c r="M7" s="655"/>
      <c r="N7" s="655"/>
      <c r="O7" s="655"/>
      <c r="P7" s="655"/>
      <c r="Q7" s="696"/>
      <c r="R7" s="685"/>
      <c r="S7" s="692"/>
    </row>
    <row r="8" spans="1:21" x14ac:dyDescent="0.2">
      <c r="A8" s="662"/>
      <c r="B8" s="664"/>
      <c r="C8" s="667"/>
      <c r="D8" s="655"/>
      <c r="E8" s="655"/>
      <c r="F8" s="658"/>
      <c r="G8" s="658"/>
      <c r="H8" s="676"/>
      <c r="I8" s="673"/>
      <c r="J8" s="659"/>
      <c r="K8" s="655"/>
      <c r="L8" s="655"/>
      <c r="M8" s="655"/>
      <c r="N8" s="655"/>
      <c r="O8" s="655"/>
      <c r="P8" s="655"/>
      <c r="Q8" s="696"/>
      <c r="R8" s="685"/>
      <c r="S8" s="692"/>
    </row>
    <row r="9" spans="1:21" x14ac:dyDescent="0.2">
      <c r="A9" s="662"/>
      <c r="B9" s="664"/>
      <c r="C9" s="667"/>
      <c r="D9" s="655"/>
      <c r="E9" s="655"/>
      <c r="F9" s="658"/>
      <c r="G9" s="658"/>
      <c r="H9" s="676"/>
      <c r="I9" s="673"/>
      <c r="J9" s="659"/>
      <c r="K9" s="655"/>
      <c r="L9" s="655"/>
      <c r="M9" s="655"/>
      <c r="N9" s="655"/>
      <c r="O9" s="655"/>
      <c r="P9" s="655"/>
      <c r="Q9" s="696"/>
      <c r="R9" s="685"/>
      <c r="S9" s="692"/>
    </row>
    <row r="10" spans="1:21" ht="52.5" customHeight="1" thickBot="1" x14ac:dyDescent="0.25">
      <c r="A10" s="662"/>
      <c r="B10" s="665"/>
      <c r="C10" s="668"/>
      <c r="D10" s="656"/>
      <c r="E10" s="656"/>
      <c r="F10" s="658"/>
      <c r="G10" s="658"/>
      <c r="H10" s="676"/>
      <c r="I10" s="674"/>
      <c r="J10" s="660"/>
      <c r="K10" s="656"/>
      <c r="L10" s="656"/>
      <c r="M10" s="656"/>
      <c r="N10" s="656"/>
      <c r="O10" s="656"/>
      <c r="P10" s="656"/>
      <c r="Q10" s="697"/>
      <c r="R10" s="686"/>
      <c r="S10" s="693"/>
    </row>
    <row r="11" spans="1:21" ht="13.5" thickBot="1" x14ac:dyDescent="0.25">
      <c r="A11" s="362" t="s">
        <v>47</v>
      </c>
      <c r="B11" s="363" t="s">
        <v>48</v>
      </c>
      <c r="C11" s="362">
        <v>1</v>
      </c>
      <c r="D11" s="364">
        <v>2</v>
      </c>
      <c r="E11" s="364">
        <v>3</v>
      </c>
      <c r="F11" s="364">
        <v>4</v>
      </c>
      <c r="G11" s="364">
        <v>5</v>
      </c>
      <c r="H11" s="364">
        <v>6</v>
      </c>
      <c r="I11" s="363">
        <v>7</v>
      </c>
      <c r="J11" s="362">
        <v>8</v>
      </c>
      <c r="K11" s="364">
        <v>9</v>
      </c>
      <c r="L11" s="364">
        <v>10</v>
      </c>
      <c r="M11" s="364">
        <v>11</v>
      </c>
      <c r="N11" s="364">
        <v>12</v>
      </c>
      <c r="O11" s="364">
        <v>13</v>
      </c>
      <c r="P11" s="364">
        <v>14</v>
      </c>
      <c r="Q11" s="365">
        <v>15</v>
      </c>
      <c r="R11" s="378">
        <v>16</v>
      </c>
      <c r="S11" s="366">
        <v>17</v>
      </c>
    </row>
    <row r="12" spans="1:21" ht="28.5" x14ac:dyDescent="0.2">
      <c r="A12" s="373" t="s">
        <v>429</v>
      </c>
      <c r="B12" s="357" t="s">
        <v>430</v>
      </c>
      <c r="C12" s="556">
        <v>23</v>
      </c>
      <c r="D12" s="557">
        <v>141</v>
      </c>
      <c r="E12" s="557">
        <v>2</v>
      </c>
      <c r="F12" s="557"/>
      <c r="G12" s="557"/>
      <c r="H12" s="558">
        <f>G12+F12+E12+D12</f>
        <v>143</v>
      </c>
      <c r="I12" s="559">
        <f>SUM(C12+H12)</f>
        <v>166</v>
      </c>
      <c r="J12" s="562">
        <f>SUM(K12,L12,M12,N12,O12)</f>
        <v>141</v>
      </c>
      <c r="K12" s="557">
        <v>87</v>
      </c>
      <c r="L12" s="557">
        <v>5</v>
      </c>
      <c r="M12" s="557">
        <v>5</v>
      </c>
      <c r="N12" s="557">
        <v>12</v>
      </c>
      <c r="O12" s="557">
        <v>32</v>
      </c>
      <c r="P12" s="557">
        <v>125</v>
      </c>
      <c r="Q12" s="563">
        <v>16</v>
      </c>
      <c r="R12" s="564">
        <f>I12-J12</f>
        <v>25</v>
      </c>
      <c r="S12" s="567">
        <v>7</v>
      </c>
    </row>
    <row r="13" spans="1:21" x14ac:dyDescent="0.2">
      <c r="A13" s="371" t="s">
        <v>547</v>
      </c>
      <c r="B13" s="358" t="s">
        <v>431</v>
      </c>
      <c r="C13" s="361">
        <v>5</v>
      </c>
      <c r="D13" s="135">
        <v>9</v>
      </c>
      <c r="E13" s="135">
        <v>1</v>
      </c>
      <c r="F13" s="135"/>
      <c r="G13" s="135"/>
      <c r="H13" s="367">
        <f t="shared" ref="H13:H36" si="0">G13+F13+E13+D13</f>
        <v>10</v>
      </c>
      <c r="I13" s="560">
        <f t="shared" ref="I13:I36" si="1">SUM(C13+H13)</f>
        <v>15</v>
      </c>
      <c r="J13" s="550">
        <f t="shared" ref="J13:J36" si="2">SUM(K13,L13,M13,N13,O13)</f>
        <v>10</v>
      </c>
      <c r="K13" s="135">
        <v>10</v>
      </c>
      <c r="L13" s="135"/>
      <c r="M13" s="135"/>
      <c r="N13" s="135"/>
      <c r="O13" s="135"/>
      <c r="P13" s="135">
        <v>8</v>
      </c>
      <c r="Q13" s="136">
        <v>2</v>
      </c>
      <c r="R13" s="565">
        <f t="shared" ref="R13:R36" si="3">I13-J13</f>
        <v>5</v>
      </c>
      <c r="S13" s="143"/>
    </row>
    <row r="14" spans="1:21" x14ac:dyDescent="0.2">
      <c r="A14" s="369" t="s">
        <v>432</v>
      </c>
      <c r="B14" s="358" t="s">
        <v>433</v>
      </c>
      <c r="C14" s="361">
        <v>2</v>
      </c>
      <c r="D14" s="135">
        <v>28</v>
      </c>
      <c r="E14" s="135"/>
      <c r="F14" s="135"/>
      <c r="G14" s="135"/>
      <c r="H14" s="367">
        <f t="shared" si="0"/>
        <v>28</v>
      </c>
      <c r="I14" s="560">
        <f t="shared" si="1"/>
        <v>30</v>
      </c>
      <c r="J14" s="550">
        <f t="shared" si="2"/>
        <v>24</v>
      </c>
      <c r="K14" s="135">
        <v>20</v>
      </c>
      <c r="L14" s="135"/>
      <c r="M14" s="135"/>
      <c r="N14" s="135"/>
      <c r="O14" s="135">
        <v>4</v>
      </c>
      <c r="P14" s="135">
        <v>24</v>
      </c>
      <c r="Q14" s="136"/>
      <c r="R14" s="565">
        <f t="shared" si="3"/>
        <v>6</v>
      </c>
      <c r="S14" s="143"/>
    </row>
    <row r="15" spans="1:21" x14ac:dyDescent="0.2">
      <c r="A15" s="369" t="s">
        <v>434</v>
      </c>
      <c r="B15" s="358" t="s">
        <v>435</v>
      </c>
      <c r="C15" s="361">
        <v>2</v>
      </c>
      <c r="D15" s="135">
        <v>12</v>
      </c>
      <c r="E15" s="135"/>
      <c r="F15" s="135"/>
      <c r="G15" s="135"/>
      <c r="H15" s="367">
        <f t="shared" ref="H15:H17" si="4">G15+F15+E15+D15</f>
        <v>12</v>
      </c>
      <c r="I15" s="560">
        <f t="shared" ref="I15:I17" si="5">SUM(C15+H15)</f>
        <v>14</v>
      </c>
      <c r="J15" s="550">
        <f t="shared" ref="J15:J17" si="6">SUM(K15,L15,M15,N15,O15)</f>
        <v>12</v>
      </c>
      <c r="K15" s="135">
        <v>4</v>
      </c>
      <c r="L15" s="135">
        <v>1</v>
      </c>
      <c r="M15" s="135">
        <v>1</v>
      </c>
      <c r="N15" s="135">
        <v>5</v>
      </c>
      <c r="O15" s="135">
        <v>1</v>
      </c>
      <c r="P15" s="135">
        <v>12</v>
      </c>
      <c r="Q15" s="136"/>
      <c r="R15" s="565">
        <f t="shared" ref="R15:R17" si="7">I15-J15</f>
        <v>2</v>
      </c>
      <c r="S15" s="143">
        <v>1</v>
      </c>
    </row>
    <row r="16" spans="1:21" ht="25.5" x14ac:dyDescent="0.2">
      <c r="A16" s="369" t="s">
        <v>484</v>
      </c>
      <c r="B16" s="370" t="s">
        <v>548</v>
      </c>
      <c r="C16" s="361"/>
      <c r="D16" s="135"/>
      <c r="E16" s="135"/>
      <c r="F16" s="135"/>
      <c r="G16" s="135"/>
      <c r="H16" s="367">
        <f t="shared" si="4"/>
        <v>0</v>
      </c>
      <c r="I16" s="560">
        <f t="shared" si="5"/>
        <v>0</v>
      </c>
      <c r="J16" s="550">
        <f t="shared" si="6"/>
        <v>0</v>
      </c>
      <c r="K16" s="135"/>
      <c r="L16" s="135"/>
      <c r="M16" s="135"/>
      <c r="N16" s="135"/>
      <c r="O16" s="135"/>
      <c r="P16" s="135"/>
      <c r="Q16" s="136"/>
      <c r="R16" s="565">
        <f t="shared" si="7"/>
        <v>0</v>
      </c>
      <c r="S16" s="143"/>
    </row>
    <row r="17" spans="1:19" ht="25.5" x14ac:dyDescent="0.2">
      <c r="A17" s="369" t="s">
        <v>436</v>
      </c>
      <c r="B17" s="358" t="s">
        <v>437</v>
      </c>
      <c r="C17" s="361">
        <v>4</v>
      </c>
      <c r="D17" s="135">
        <v>33</v>
      </c>
      <c r="E17" s="135"/>
      <c r="F17" s="135"/>
      <c r="G17" s="135"/>
      <c r="H17" s="367">
        <f t="shared" si="4"/>
        <v>33</v>
      </c>
      <c r="I17" s="560">
        <f t="shared" si="5"/>
        <v>37</v>
      </c>
      <c r="J17" s="550">
        <f t="shared" si="6"/>
        <v>34</v>
      </c>
      <c r="K17" s="135">
        <v>11</v>
      </c>
      <c r="L17" s="135"/>
      <c r="M17" s="135">
        <v>2</v>
      </c>
      <c r="N17" s="135"/>
      <c r="O17" s="135">
        <v>21</v>
      </c>
      <c r="P17" s="135">
        <v>27</v>
      </c>
      <c r="Q17" s="136">
        <v>7</v>
      </c>
      <c r="R17" s="565">
        <f t="shared" si="7"/>
        <v>3</v>
      </c>
      <c r="S17" s="143">
        <v>4</v>
      </c>
    </row>
    <row r="18" spans="1:19" ht="14.25" x14ac:dyDescent="0.2">
      <c r="A18" s="374" t="s">
        <v>92</v>
      </c>
      <c r="B18" s="359" t="s">
        <v>438</v>
      </c>
      <c r="C18" s="361">
        <v>35</v>
      </c>
      <c r="D18" s="135">
        <v>62</v>
      </c>
      <c r="E18" s="135">
        <v>7</v>
      </c>
      <c r="F18" s="135"/>
      <c r="G18" s="135">
        <v>1</v>
      </c>
      <c r="H18" s="367">
        <f t="shared" si="0"/>
        <v>70</v>
      </c>
      <c r="I18" s="560">
        <f t="shared" si="1"/>
        <v>105</v>
      </c>
      <c r="J18" s="550">
        <f t="shared" si="2"/>
        <v>55</v>
      </c>
      <c r="K18" s="135">
        <v>22</v>
      </c>
      <c r="L18" s="135">
        <v>11</v>
      </c>
      <c r="M18" s="135">
        <v>2</v>
      </c>
      <c r="N18" s="135"/>
      <c r="O18" s="135">
        <v>20</v>
      </c>
      <c r="P18" s="135">
        <v>26</v>
      </c>
      <c r="Q18" s="136">
        <v>20</v>
      </c>
      <c r="R18" s="565">
        <f t="shared" si="3"/>
        <v>50</v>
      </c>
      <c r="S18" s="143">
        <v>12</v>
      </c>
    </row>
    <row r="19" spans="1:19" x14ac:dyDescent="0.2">
      <c r="A19" s="372" t="s">
        <v>481</v>
      </c>
      <c r="B19" s="358" t="s">
        <v>439</v>
      </c>
      <c r="C19" s="361"/>
      <c r="D19" s="135"/>
      <c r="E19" s="135"/>
      <c r="F19" s="135"/>
      <c r="G19" s="135"/>
      <c r="H19" s="367">
        <f t="shared" si="0"/>
        <v>0</v>
      </c>
      <c r="I19" s="560">
        <f t="shared" si="1"/>
        <v>0</v>
      </c>
      <c r="J19" s="550">
        <f t="shared" si="2"/>
        <v>0</v>
      </c>
      <c r="K19" s="135"/>
      <c r="L19" s="135"/>
      <c r="M19" s="135"/>
      <c r="N19" s="135"/>
      <c r="O19" s="135"/>
      <c r="P19" s="135"/>
      <c r="Q19" s="136"/>
      <c r="R19" s="565">
        <f t="shared" si="3"/>
        <v>0</v>
      </c>
      <c r="S19" s="143"/>
    </row>
    <row r="20" spans="1:19" x14ac:dyDescent="0.2">
      <c r="A20" s="369" t="s">
        <v>440</v>
      </c>
      <c r="B20" s="358" t="s">
        <v>441</v>
      </c>
      <c r="C20" s="361"/>
      <c r="D20" s="135"/>
      <c r="E20" s="135"/>
      <c r="F20" s="135"/>
      <c r="G20" s="135"/>
      <c r="H20" s="367">
        <f t="shared" si="0"/>
        <v>0</v>
      </c>
      <c r="I20" s="560">
        <f t="shared" si="1"/>
        <v>0</v>
      </c>
      <c r="J20" s="550">
        <f t="shared" si="2"/>
        <v>0</v>
      </c>
      <c r="K20" s="135"/>
      <c r="L20" s="135"/>
      <c r="M20" s="135"/>
      <c r="N20" s="135"/>
      <c r="O20" s="135"/>
      <c r="P20" s="135"/>
      <c r="Q20" s="136"/>
      <c r="R20" s="565">
        <f t="shared" si="3"/>
        <v>0</v>
      </c>
      <c r="S20" s="143"/>
    </row>
    <row r="21" spans="1:19" x14ac:dyDescent="0.2">
      <c r="A21" s="369" t="s">
        <v>442</v>
      </c>
      <c r="B21" s="358" t="s">
        <v>443</v>
      </c>
      <c r="C21" s="361">
        <v>4</v>
      </c>
      <c r="D21" s="135">
        <v>9</v>
      </c>
      <c r="E21" s="135">
        <v>2</v>
      </c>
      <c r="F21" s="135"/>
      <c r="G21" s="135"/>
      <c r="H21" s="367">
        <f t="shared" si="0"/>
        <v>11</v>
      </c>
      <c r="I21" s="560">
        <f t="shared" si="1"/>
        <v>15</v>
      </c>
      <c r="J21" s="550">
        <f t="shared" si="2"/>
        <v>10</v>
      </c>
      <c r="K21" s="135"/>
      <c r="L21" s="135">
        <v>2</v>
      </c>
      <c r="M21" s="135"/>
      <c r="N21" s="135"/>
      <c r="O21" s="135">
        <v>8</v>
      </c>
      <c r="P21" s="135">
        <v>6</v>
      </c>
      <c r="Q21" s="136">
        <v>4</v>
      </c>
      <c r="R21" s="565">
        <f t="shared" si="3"/>
        <v>5</v>
      </c>
      <c r="S21" s="143">
        <v>1</v>
      </c>
    </row>
    <row r="22" spans="1:19" ht="25.5" x14ac:dyDescent="0.2">
      <c r="A22" s="369" t="s">
        <v>485</v>
      </c>
      <c r="B22" s="370" t="s">
        <v>549</v>
      </c>
      <c r="C22" s="361"/>
      <c r="D22" s="135"/>
      <c r="E22" s="135"/>
      <c r="F22" s="135"/>
      <c r="G22" s="135"/>
      <c r="H22" s="367">
        <f t="shared" ref="H22" si="8">G22+F22+E22+D22</f>
        <v>0</v>
      </c>
      <c r="I22" s="560">
        <f t="shared" ref="I22" si="9">SUM(C22+H22)</f>
        <v>0</v>
      </c>
      <c r="J22" s="550">
        <f t="shared" ref="J22" si="10">SUM(K22,L22,M22,N22,O22)</f>
        <v>0</v>
      </c>
      <c r="K22" s="135"/>
      <c r="L22" s="135"/>
      <c r="M22" s="135"/>
      <c r="N22" s="135"/>
      <c r="O22" s="135"/>
      <c r="P22" s="135"/>
      <c r="Q22" s="136"/>
      <c r="R22" s="565">
        <f t="shared" ref="R22" si="11">I22-J22</f>
        <v>0</v>
      </c>
      <c r="S22" s="143"/>
    </row>
    <row r="23" spans="1:19" x14ac:dyDescent="0.2">
      <c r="A23" s="369" t="s">
        <v>444</v>
      </c>
      <c r="B23" s="358" t="s">
        <v>445</v>
      </c>
      <c r="C23" s="361"/>
      <c r="D23" s="135"/>
      <c r="E23" s="135"/>
      <c r="F23" s="135"/>
      <c r="G23" s="135"/>
      <c r="H23" s="367">
        <f t="shared" si="0"/>
        <v>0</v>
      </c>
      <c r="I23" s="560">
        <f t="shared" si="1"/>
        <v>0</v>
      </c>
      <c r="J23" s="550">
        <f t="shared" si="2"/>
        <v>0</v>
      </c>
      <c r="K23" s="135"/>
      <c r="L23" s="135"/>
      <c r="M23" s="135"/>
      <c r="N23" s="135"/>
      <c r="O23" s="135"/>
      <c r="P23" s="135"/>
      <c r="Q23" s="136"/>
      <c r="R23" s="565">
        <f t="shared" si="3"/>
        <v>0</v>
      </c>
      <c r="S23" s="143"/>
    </row>
    <row r="24" spans="1:19" x14ac:dyDescent="0.2">
      <c r="A24" s="369" t="s">
        <v>446</v>
      </c>
      <c r="B24" s="358" t="s">
        <v>447</v>
      </c>
      <c r="C24" s="361">
        <v>1</v>
      </c>
      <c r="D24" s="135"/>
      <c r="E24" s="135"/>
      <c r="F24" s="135"/>
      <c r="G24" s="135"/>
      <c r="H24" s="367">
        <f t="shared" si="0"/>
        <v>0</v>
      </c>
      <c r="I24" s="560">
        <f t="shared" si="1"/>
        <v>1</v>
      </c>
      <c r="J24" s="550">
        <f t="shared" si="2"/>
        <v>1</v>
      </c>
      <c r="K24" s="135">
        <v>1</v>
      </c>
      <c r="L24" s="135"/>
      <c r="M24" s="135"/>
      <c r="N24" s="135"/>
      <c r="O24" s="135"/>
      <c r="P24" s="135">
        <v>1</v>
      </c>
      <c r="Q24" s="136"/>
      <c r="R24" s="565">
        <f t="shared" si="3"/>
        <v>0</v>
      </c>
      <c r="S24" s="143"/>
    </row>
    <row r="25" spans="1:19" x14ac:dyDescent="0.2">
      <c r="A25" s="369" t="s">
        <v>448</v>
      </c>
      <c r="B25" s="358" t="s">
        <v>449</v>
      </c>
      <c r="C25" s="361">
        <v>5</v>
      </c>
      <c r="D25" s="135">
        <v>8</v>
      </c>
      <c r="E25" s="135"/>
      <c r="F25" s="135"/>
      <c r="G25" s="135"/>
      <c r="H25" s="367">
        <f t="shared" si="0"/>
        <v>8</v>
      </c>
      <c r="I25" s="560">
        <f t="shared" si="1"/>
        <v>13</v>
      </c>
      <c r="J25" s="550">
        <f t="shared" si="2"/>
        <v>8</v>
      </c>
      <c r="K25" s="135">
        <v>4</v>
      </c>
      <c r="L25" s="135">
        <v>3</v>
      </c>
      <c r="M25" s="135"/>
      <c r="N25" s="135"/>
      <c r="O25" s="135">
        <v>1</v>
      </c>
      <c r="P25" s="135">
        <v>2</v>
      </c>
      <c r="Q25" s="136">
        <v>6</v>
      </c>
      <c r="R25" s="565">
        <f t="shared" si="3"/>
        <v>5</v>
      </c>
      <c r="S25" s="143">
        <v>2</v>
      </c>
    </row>
    <row r="26" spans="1:19" ht="14.25" x14ac:dyDescent="0.2">
      <c r="A26" s="374" t="s">
        <v>94</v>
      </c>
      <c r="B26" s="359" t="s">
        <v>450</v>
      </c>
      <c r="C26" s="361">
        <v>23</v>
      </c>
      <c r="D26" s="135">
        <v>27</v>
      </c>
      <c r="E26" s="135">
        <v>1</v>
      </c>
      <c r="F26" s="135"/>
      <c r="G26" s="135"/>
      <c r="H26" s="367">
        <f t="shared" si="0"/>
        <v>28</v>
      </c>
      <c r="I26" s="560">
        <f t="shared" si="1"/>
        <v>51</v>
      </c>
      <c r="J26" s="550">
        <f t="shared" si="2"/>
        <v>28</v>
      </c>
      <c r="K26" s="135">
        <v>21</v>
      </c>
      <c r="L26" s="135"/>
      <c r="M26" s="135">
        <v>3</v>
      </c>
      <c r="N26" s="135"/>
      <c r="O26" s="135">
        <v>4</v>
      </c>
      <c r="P26" s="135">
        <v>12</v>
      </c>
      <c r="Q26" s="136">
        <v>8</v>
      </c>
      <c r="R26" s="565">
        <f t="shared" si="3"/>
        <v>23</v>
      </c>
      <c r="S26" s="143">
        <v>5</v>
      </c>
    </row>
    <row r="27" spans="1:19" ht="14.25" x14ac:dyDescent="0.2">
      <c r="A27" s="374" t="s">
        <v>451</v>
      </c>
      <c r="B27" s="359" t="s">
        <v>452</v>
      </c>
      <c r="C27" s="361">
        <v>15</v>
      </c>
      <c r="D27" s="135">
        <v>21</v>
      </c>
      <c r="E27" s="135"/>
      <c r="F27" s="135"/>
      <c r="G27" s="135"/>
      <c r="H27" s="367">
        <f t="shared" si="0"/>
        <v>21</v>
      </c>
      <c r="I27" s="560">
        <f t="shared" si="1"/>
        <v>36</v>
      </c>
      <c r="J27" s="550">
        <f t="shared" si="2"/>
        <v>5</v>
      </c>
      <c r="K27" s="135">
        <v>1</v>
      </c>
      <c r="L27" s="135">
        <v>1</v>
      </c>
      <c r="M27" s="135"/>
      <c r="N27" s="135">
        <v>2</v>
      </c>
      <c r="O27" s="135">
        <v>1</v>
      </c>
      <c r="P27" s="135"/>
      <c r="Q27" s="136">
        <v>1</v>
      </c>
      <c r="R27" s="565">
        <f t="shared" si="3"/>
        <v>31</v>
      </c>
      <c r="S27" s="143">
        <v>1</v>
      </c>
    </row>
    <row r="28" spans="1:19" x14ac:dyDescent="0.2">
      <c r="A28" s="371" t="s">
        <v>558</v>
      </c>
      <c r="B28" s="358" t="s">
        <v>453</v>
      </c>
      <c r="C28" s="361">
        <v>15</v>
      </c>
      <c r="D28" s="135">
        <v>19</v>
      </c>
      <c r="E28" s="135"/>
      <c r="F28" s="135"/>
      <c r="G28" s="135"/>
      <c r="H28" s="367">
        <f t="shared" si="0"/>
        <v>19</v>
      </c>
      <c r="I28" s="560">
        <f t="shared" si="1"/>
        <v>34</v>
      </c>
      <c r="J28" s="550">
        <f t="shared" si="2"/>
        <v>5</v>
      </c>
      <c r="K28" s="135">
        <v>1</v>
      </c>
      <c r="L28" s="135">
        <v>1</v>
      </c>
      <c r="M28" s="135"/>
      <c r="N28" s="135">
        <v>2</v>
      </c>
      <c r="O28" s="135">
        <v>1</v>
      </c>
      <c r="P28" s="135"/>
      <c r="Q28" s="136"/>
      <c r="R28" s="565">
        <f t="shared" si="3"/>
        <v>29</v>
      </c>
      <c r="S28" s="143">
        <v>1</v>
      </c>
    </row>
    <row r="29" spans="1:19" ht="14.25" x14ac:dyDescent="0.2">
      <c r="A29" s="374" t="s">
        <v>454</v>
      </c>
      <c r="B29" s="359" t="s">
        <v>455</v>
      </c>
      <c r="C29" s="361">
        <v>23</v>
      </c>
      <c r="D29" s="135">
        <v>41</v>
      </c>
      <c r="E29" s="135">
        <v>4</v>
      </c>
      <c r="F29" s="135"/>
      <c r="G29" s="135"/>
      <c r="H29" s="367">
        <f t="shared" si="0"/>
        <v>45</v>
      </c>
      <c r="I29" s="560">
        <f t="shared" si="1"/>
        <v>68</v>
      </c>
      <c r="J29" s="550">
        <f t="shared" si="2"/>
        <v>46</v>
      </c>
      <c r="K29" s="135">
        <v>17</v>
      </c>
      <c r="L29" s="135">
        <v>5</v>
      </c>
      <c r="M29" s="135">
        <v>13</v>
      </c>
      <c r="N29" s="135"/>
      <c r="O29" s="135">
        <v>11</v>
      </c>
      <c r="P29" s="135">
        <v>25</v>
      </c>
      <c r="Q29" s="136">
        <v>7</v>
      </c>
      <c r="R29" s="565">
        <f t="shared" si="3"/>
        <v>22</v>
      </c>
      <c r="S29" s="143">
        <v>13</v>
      </c>
    </row>
    <row r="30" spans="1:19" ht="14.25" x14ac:dyDescent="0.2">
      <c r="A30" s="374" t="s">
        <v>97</v>
      </c>
      <c r="B30" s="359" t="s">
        <v>456</v>
      </c>
      <c r="C30" s="361">
        <v>1</v>
      </c>
      <c r="D30" s="135">
        <v>5</v>
      </c>
      <c r="E30" s="135"/>
      <c r="F30" s="135"/>
      <c r="G30" s="135"/>
      <c r="H30" s="367">
        <f t="shared" si="0"/>
        <v>5</v>
      </c>
      <c r="I30" s="560">
        <f t="shared" si="1"/>
        <v>6</v>
      </c>
      <c r="J30" s="550">
        <f t="shared" si="2"/>
        <v>4</v>
      </c>
      <c r="K30" s="135">
        <v>3</v>
      </c>
      <c r="L30" s="135"/>
      <c r="M30" s="135"/>
      <c r="N30" s="135"/>
      <c r="O30" s="135">
        <v>1</v>
      </c>
      <c r="P30" s="135">
        <v>3</v>
      </c>
      <c r="Q30" s="136"/>
      <c r="R30" s="565">
        <f t="shared" si="3"/>
        <v>2</v>
      </c>
      <c r="S30" s="143">
        <v>1</v>
      </c>
    </row>
    <row r="31" spans="1:19" x14ac:dyDescent="0.2">
      <c r="A31" s="371" t="s">
        <v>491</v>
      </c>
      <c r="B31" s="358" t="s">
        <v>457</v>
      </c>
      <c r="C31" s="361">
        <v>1</v>
      </c>
      <c r="D31" s="135"/>
      <c r="E31" s="135"/>
      <c r="F31" s="135"/>
      <c r="G31" s="135"/>
      <c r="H31" s="367">
        <f t="shared" si="0"/>
        <v>0</v>
      </c>
      <c r="I31" s="560">
        <f t="shared" si="1"/>
        <v>1</v>
      </c>
      <c r="J31" s="550">
        <f t="shared" si="2"/>
        <v>1</v>
      </c>
      <c r="K31" s="135">
        <v>1</v>
      </c>
      <c r="L31" s="135"/>
      <c r="M31" s="135"/>
      <c r="N31" s="135"/>
      <c r="O31" s="135"/>
      <c r="P31" s="135"/>
      <c r="Q31" s="136"/>
      <c r="R31" s="565">
        <f t="shared" si="3"/>
        <v>0</v>
      </c>
      <c r="S31" s="143">
        <v>1</v>
      </c>
    </row>
    <row r="32" spans="1:19" ht="25.5" x14ac:dyDescent="0.2">
      <c r="A32" s="369" t="s">
        <v>458</v>
      </c>
      <c r="B32" s="358" t="s">
        <v>459</v>
      </c>
      <c r="C32" s="361"/>
      <c r="D32" s="135"/>
      <c r="E32" s="135"/>
      <c r="F32" s="135"/>
      <c r="G32" s="135"/>
      <c r="H32" s="367">
        <f t="shared" si="0"/>
        <v>0</v>
      </c>
      <c r="I32" s="560">
        <f t="shared" si="1"/>
        <v>0</v>
      </c>
      <c r="J32" s="550">
        <f t="shared" si="2"/>
        <v>0</v>
      </c>
      <c r="K32" s="135"/>
      <c r="L32" s="135"/>
      <c r="M32" s="135"/>
      <c r="N32" s="135"/>
      <c r="O32" s="135"/>
      <c r="P32" s="135"/>
      <c r="Q32" s="136"/>
      <c r="R32" s="565">
        <f t="shared" si="3"/>
        <v>0</v>
      </c>
      <c r="S32" s="143"/>
    </row>
    <row r="33" spans="1:20" ht="39" customHeight="1" x14ac:dyDescent="0.2">
      <c r="A33" s="369" t="s">
        <v>460</v>
      </c>
      <c r="B33" s="358" t="s">
        <v>461</v>
      </c>
      <c r="C33" s="361"/>
      <c r="D33" s="135">
        <v>3</v>
      </c>
      <c r="E33" s="135"/>
      <c r="F33" s="135"/>
      <c r="G33" s="135"/>
      <c r="H33" s="367">
        <f t="shared" si="0"/>
        <v>3</v>
      </c>
      <c r="I33" s="560">
        <f t="shared" si="1"/>
        <v>3</v>
      </c>
      <c r="J33" s="550">
        <f t="shared" si="2"/>
        <v>2</v>
      </c>
      <c r="K33" s="135">
        <v>1</v>
      </c>
      <c r="L33" s="135"/>
      <c r="M33" s="135"/>
      <c r="N33" s="135"/>
      <c r="O33" s="135">
        <v>1</v>
      </c>
      <c r="P33" s="135">
        <v>2</v>
      </c>
      <c r="Q33" s="136"/>
      <c r="R33" s="565">
        <f t="shared" si="3"/>
        <v>1</v>
      </c>
      <c r="S33" s="143"/>
    </row>
    <row r="34" spans="1:20" ht="14.25" x14ac:dyDescent="0.2">
      <c r="A34" s="374" t="s">
        <v>462</v>
      </c>
      <c r="B34" s="359" t="s">
        <v>463</v>
      </c>
      <c r="C34" s="361">
        <v>1</v>
      </c>
      <c r="D34" s="135"/>
      <c r="E34" s="135"/>
      <c r="F34" s="135"/>
      <c r="G34" s="135"/>
      <c r="H34" s="367">
        <f t="shared" si="0"/>
        <v>0</v>
      </c>
      <c r="I34" s="560">
        <f t="shared" si="1"/>
        <v>1</v>
      </c>
      <c r="J34" s="550">
        <f t="shared" si="2"/>
        <v>0</v>
      </c>
      <c r="K34" s="135"/>
      <c r="L34" s="135"/>
      <c r="M34" s="135"/>
      <c r="N34" s="135"/>
      <c r="O34" s="135"/>
      <c r="P34" s="135"/>
      <c r="Q34" s="136"/>
      <c r="R34" s="565">
        <f t="shared" si="3"/>
        <v>1</v>
      </c>
      <c r="S34" s="143"/>
    </row>
    <row r="35" spans="1:20" ht="14.25" x14ac:dyDescent="0.2">
      <c r="A35" s="374" t="s">
        <v>464</v>
      </c>
      <c r="B35" s="359" t="s">
        <v>465</v>
      </c>
      <c r="C35" s="361"/>
      <c r="D35" s="135">
        <v>4</v>
      </c>
      <c r="E35" s="135">
        <v>5</v>
      </c>
      <c r="F35" s="135"/>
      <c r="G35" s="135"/>
      <c r="H35" s="367">
        <f t="shared" si="0"/>
        <v>9</v>
      </c>
      <c r="I35" s="560">
        <f t="shared" si="1"/>
        <v>9</v>
      </c>
      <c r="J35" s="550">
        <f t="shared" si="2"/>
        <v>9</v>
      </c>
      <c r="K35" s="135">
        <v>9</v>
      </c>
      <c r="L35" s="135"/>
      <c r="M35" s="135"/>
      <c r="N35" s="135"/>
      <c r="O35" s="135"/>
      <c r="P35" s="135">
        <v>9</v>
      </c>
      <c r="Q35" s="136"/>
      <c r="R35" s="565">
        <f t="shared" si="3"/>
        <v>0</v>
      </c>
      <c r="S35" s="143">
        <v>1</v>
      </c>
    </row>
    <row r="36" spans="1:20" ht="14.25" x14ac:dyDescent="0.2">
      <c r="A36" s="374" t="s">
        <v>466</v>
      </c>
      <c r="B36" s="359" t="s">
        <v>467</v>
      </c>
      <c r="C36" s="361">
        <v>1</v>
      </c>
      <c r="D36" s="135">
        <v>149</v>
      </c>
      <c r="E36" s="135"/>
      <c r="F36" s="135"/>
      <c r="G36" s="135"/>
      <c r="H36" s="367">
        <f t="shared" si="0"/>
        <v>149</v>
      </c>
      <c r="I36" s="560">
        <f t="shared" si="1"/>
        <v>150</v>
      </c>
      <c r="J36" s="550">
        <f t="shared" si="2"/>
        <v>144</v>
      </c>
      <c r="K36" s="135">
        <v>136</v>
      </c>
      <c r="L36" s="135"/>
      <c r="M36" s="135">
        <v>2</v>
      </c>
      <c r="N36" s="135"/>
      <c r="O36" s="135">
        <v>6</v>
      </c>
      <c r="P36" s="135">
        <v>141</v>
      </c>
      <c r="Q36" s="136">
        <v>3</v>
      </c>
      <c r="R36" s="565">
        <f t="shared" si="3"/>
        <v>6</v>
      </c>
      <c r="S36" s="143">
        <v>1</v>
      </c>
    </row>
    <row r="37" spans="1:20" ht="28.5" x14ac:dyDescent="0.2">
      <c r="A37" s="374" t="s">
        <v>468</v>
      </c>
      <c r="B37" s="359" t="s">
        <v>469</v>
      </c>
      <c r="C37" s="361">
        <v>26</v>
      </c>
      <c r="D37" s="135">
        <v>961</v>
      </c>
      <c r="E37" s="135">
        <v>52</v>
      </c>
      <c r="F37" s="135"/>
      <c r="G37" s="135">
        <v>2</v>
      </c>
      <c r="H37" s="367">
        <f t="shared" ref="H37:H48" si="12">G37+F37+E37+D37</f>
        <v>1015</v>
      </c>
      <c r="I37" s="560">
        <f>SUM(C37+H37)</f>
        <v>1041</v>
      </c>
      <c r="J37" s="550">
        <f t="shared" ref="J37:J48" si="13">SUM(K37,L37,M37,N37,O37)</f>
        <v>1023</v>
      </c>
      <c r="K37" s="135">
        <v>772</v>
      </c>
      <c r="L37" s="135">
        <v>127</v>
      </c>
      <c r="M37" s="135">
        <v>85</v>
      </c>
      <c r="N37" s="135"/>
      <c r="O37" s="135">
        <v>39</v>
      </c>
      <c r="P37" s="135">
        <v>1012</v>
      </c>
      <c r="Q37" s="136">
        <v>11</v>
      </c>
      <c r="R37" s="565">
        <f t="shared" ref="R37:R48" si="14">I37-J37</f>
        <v>18</v>
      </c>
      <c r="S37" s="143">
        <v>34</v>
      </c>
    </row>
    <row r="38" spans="1:20" x14ac:dyDescent="0.2">
      <c r="A38" s="372" t="s">
        <v>482</v>
      </c>
      <c r="B38" s="358" t="s">
        <v>470</v>
      </c>
      <c r="C38" s="361">
        <v>24</v>
      </c>
      <c r="D38" s="135">
        <v>692</v>
      </c>
      <c r="E38" s="135">
        <v>41</v>
      </c>
      <c r="F38" s="135"/>
      <c r="G38" s="135"/>
      <c r="H38" s="367">
        <f t="shared" si="12"/>
        <v>733</v>
      </c>
      <c r="I38" s="560">
        <f t="shared" ref="I38:I48" si="15">SUM(C38+H38)</f>
        <v>757</v>
      </c>
      <c r="J38" s="550">
        <f t="shared" si="13"/>
        <v>741</v>
      </c>
      <c r="K38" s="135">
        <v>551</v>
      </c>
      <c r="L38" s="135">
        <v>97</v>
      </c>
      <c r="M38" s="135">
        <v>67</v>
      </c>
      <c r="N38" s="135"/>
      <c r="O38" s="135">
        <v>26</v>
      </c>
      <c r="P38" s="135">
        <v>735</v>
      </c>
      <c r="Q38" s="136">
        <v>6</v>
      </c>
      <c r="R38" s="565">
        <f t="shared" si="14"/>
        <v>16</v>
      </c>
      <c r="S38" s="143">
        <v>21</v>
      </c>
    </row>
    <row r="39" spans="1:20" ht="15" x14ac:dyDescent="0.25">
      <c r="A39" s="368" t="s">
        <v>810</v>
      </c>
      <c r="B39" s="358" t="s">
        <v>471</v>
      </c>
      <c r="C39" s="361">
        <v>2</v>
      </c>
      <c r="D39" s="135">
        <v>266</v>
      </c>
      <c r="E39" s="135">
        <v>11</v>
      </c>
      <c r="F39" s="135"/>
      <c r="G39" s="135">
        <v>2</v>
      </c>
      <c r="H39" s="367">
        <f t="shared" si="12"/>
        <v>279</v>
      </c>
      <c r="I39" s="560">
        <f t="shared" si="15"/>
        <v>281</v>
      </c>
      <c r="J39" s="550">
        <f t="shared" si="13"/>
        <v>279</v>
      </c>
      <c r="K39" s="135">
        <v>218</v>
      </c>
      <c r="L39" s="135">
        <v>30</v>
      </c>
      <c r="M39" s="135">
        <v>18</v>
      </c>
      <c r="N39" s="135"/>
      <c r="O39" s="135">
        <v>13</v>
      </c>
      <c r="P39" s="135">
        <v>274</v>
      </c>
      <c r="Q39" s="136">
        <v>5</v>
      </c>
      <c r="R39" s="565">
        <f t="shared" si="14"/>
        <v>2</v>
      </c>
      <c r="S39" s="143">
        <v>13</v>
      </c>
      <c r="T39" s="546"/>
    </row>
    <row r="40" spans="1:20" ht="15" x14ac:dyDescent="0.25">
      <c r="A40" s="368" t="s">
        <v>809</v>
      </c>
      <c r="B40" s="370" t="s">
        <v>808</v>
      </c>
      <c r="C40" s="361"/>
      <c r="D40" s="135">
        <v>3</v>
      </c>
      <c r="E40" s="135"/>
      <c r="F40" s="135"/>
      <c r="G40" s="135"/>
      <c r="H40" s="367">
        <f>G40+F40+E40+D40</f>
        <v>3</v>
      </c>
      <c r="I40" s="560">
        <f t="shared" si="15"/>
        <v>3</v>
      </c>
      <c r="J40" s="550">
        <f t="shared" si="13"/>
        <v>3</v>
      </c>
      <c r="K40" s="135">
        <v>3</v>
      </c>
      <c r="L40" s="135"/>
      <c r="M40" s="135"/>
      <c r="N40" s="135"/>
      <c r="O40" s="135"/>
      <c r="P40" s="135">
        <v>3</v>
      </c>
      <c r="Q40" s="136"/>
      <c r="R40" s="565">
        <f>I40-J40</f>
        <v>0</v>
      </c>
      <c r="S40" s="143"/>
      <c r="T40" s="546"/>
    </row>
    <row r="41" spans="1:20" x14ac:dyDescent="0.2">
      <c r="A41" s="369" t="s">
        <v>486</v>
      </c>
      <c r="B41" s="358" t="s">
        <v>487</v>
      </c>
      <c r="C41" s="361"/>
      <c r="D41" s="135"/>
      <c r="E41" s="135"/>
      <c r="F41" s="135"/>
      <c r="G41" s="135"/>
      <c r="H41" s="367">
        <f t="shared" ref="H41" si="16">G41+F41+E41+D41</f>
        <v>0</v>
      </c>
      <c r="I41" s="560">
        <f>SUM(C41+H41)</f>
        <v>0</v>
      </c>
      <c r="J41" s="550">
        <f t="shared" ref="J41" si="17">SUM(K41,L41,M41,N41,O41)</f>
        <v>0</v>
      </c>
      <c r="K41" s="135"/>
      <c r="L41" s="135"/>
      <c r="M41" s="135"/>
      <c r="N41" s="135"/>
      <c r="O41" s="135"/>
      <c r="P41" s="135"/>
      <c r="Q41" s="136"/>
      <c r="R41" s="565">
        <f t="shared" ref="R41" si="18">I41-J41</f>
        <v>0</v>
      </c>
      <c r="S41" s="143"/>
    </row>
    <row r="42" spans="1:20" ht="14.25" x14ac:dyDescent="0.2">
      <c r="A42" s="374" t="s">
        <v>472</v>
      </c>
      <c r="B42" s="359" t="s">
        <v>473</v>
      </c>
      <c r="C42" s="361"/>
      <c r="D42" s="135">
        <v>3</v>
      </c>
      <c r="E42" s="135"/>
      <c r="F42" s="135"/>
      <c r="G42" s="135"/>
      <c r="H42" s="367">
        <f t="shared" si="12"/>
        <v>3</v>
      </c>
      <c r="I42" s="560">
        <f t="shared" si="15"/>
        <v>3</v>
      </c>
      <c r="J42" s="550">
        <f t="shared" si="13"/>
        <v>2</v>
      </c>
      <c r="K42" s="135">
        <v>1</v>
      </c>
      <c r="L42" s="135"/>
      <c r="M42" s="135"/>
      <c r="N42" s="135"/>
      <c r="O42" s="135">
        <v>1</v>
      </c>
      <c r="P42" s="135">
        <v>2</v>
      </c>
      <c r="Q42" s="136"/>
      <c r="R42" s="565">
        <f t="shared" si="14"/>
        <v>1</v>
      </c>
      <c r="S42" s="143"/>
    </row>
    <row r="43" spans="1:20" x14ac:dyDescent="0.2">
      <c r="A43" s="409" t="s">
        <v>799</v>
      </c>
      <c r="B43" s="358" t="s">
        <v>474</v>
      </c>
      <c r="C43" s="361"/>
      <c r="D43" s="135">
        <v>1</v>
      </c>
      <c r="E43" s="135"/>
      <c r="F43" s="135"/>
      <c r="G43" s="135"/>
      <c r="H43" s="367">
        <f t="shared" si="12"/>
        <v>1</v>
      </c>
      <c r="I43" s="560">
        <f t="shared" si="15"/>
        <v>1</v>
      </c>
      <c r="J43" s="550">
        <f t="shared" si="13"/>
        <v>0</v>
      </c>
      <c r="K43" s="135"/>
      <c r="L43" s="135"/>
      <c r="M43" s="135"/>
      <c r="N43" s="135"/>
      <c r="O43" s="135"/>
      <c r="P43" s="135"/>
      <c r="Q43" s="136"/>
      <c r="R43" s="565">
        <f t="shared" si="14"/>
        <v>1</v>
      </c>
      <c r="S43" s="143"/>
    </row>
    <row r="44" spans="1:20" x14ac:dyDescent="0.2">
      <c r="A44" s="410" t="s">
        <v>800</v>
      </c>
      <c r="B44" s="358" t="s">
        <v>475</v>
      </c>
      <c r="C44" s="361"/>
      <c r="D44" s="135"/>
      <c r="E44" s="135"/>
      <c r="F44" s="135"/>
      <c r="G44" s="135"/>
      <c r="H44" s="367">
        <f t="shared" si="12"/>
        <v>0</v>
      </c>
      <c r="I44" s="560">
        <f t="shared" si="15"/>
        <v>0</v>
      </c>
      <c r="J44" s="550">
        <f t="shared" si="13"/>
        <v>0</v>
      </c>
      <c r="K44" s="135"/>
      <c r="L44" s="135"/>
      <c r="M44" s="135"/>
      <c r="N44" s="135"/>
      <c r="O44" s="135"/>
      <c r="P44" s="135"/>
      <c r="Q44" s="136"/>
      <c r="R44" s="565">
        <f t="shared" si="14"/>
        <v>0</v>
      </c>
      <c r="S44" s="143"/>
    </row>
    <row r="45" spans="1:20" x14ac:dyDescent="0.2">
      <c r="A45" s="369" t="s">
        <v>476</v>
      </c>
      <c r="B45" s="360" t="s">
        <v>477</v>
      </c>
      <c r="C45" s="361"/>
      <c r="D45" s="135"/>
      <c r="E45" s="135"/>
      <c r="F45" s="135"/>
      <c r="G45" s="135"/>
      <c r="H45" s="367">
        <f t="shared" si="12"/>
        <v>0</v>
      </c>
      <c r="I45" s="560">
        <f t="shared" si="15"/>
        <v>0</v>
      </c>
      <c r="J45" s="550">
        <f t="shared" si="13"/>
        <v>0</v>
      </c>
      <c r="K45" s="135"/>
      <c r="L45" s="135"/>
      <c r="M45" s="135"/>
      <c r="N45" s="135"/>
      <c r="O45" s="135"/>
      <c r="P45" s="135"/>
      <c r="Q45" s="136"/>
      <c r="R45" s="565">
        <f t="shared" si="14"/>
        <v>0</v>
      </c>
      <c r="S45" s="143"/>
    </row>
    <row r="46" spans="1:20" x14ac:dyDescent="0.2">
      <c r="A46" s="368" t="s">
        <v>488</v>
      </c>
      <c r="B46" s="358" t="s">
        <v>478</v>
      </c>
      <c r="C46" s="361"/>
      <c r="D46" s="135">
        <v>1</v>
      </c>
      <c r="E46" s="135"/>
      <c r="F46" s="135"/>
      <c r="G46" s="135"/>
      <c r="H46" s="367">
        <f t="shared" si="12"/>
        <v>1</v>
      </c>
      <c r="I46" s="560">
        <f t="shared" si="15"/>
        <v>1</v>
      </c>
      <c r="J46" s="550">
        <f>SUM(K46,L46,M46,N46,O46)</f>
        <v>1</v>
      </c>
      <c r="K46" s="135">
        <v>1</v>
      </c>
      <c r="L46" s="135"/>
      <c r="M46" s="135"/>
      <c r="N46" s="135"/>
      <c r="O46" s="135"/>
      <c r="P46" s="135">
        <v>1</v>
      </c>
      <c r="Q46" s="136"/>
      <c r="R46" s="565">
        <f t="shared" si="14"/>
        <v>0</v>
      </c>
      <c r="S46" s="143"/>
    </row>
    <row r="47" spans="1:20" ht="25.5" x14ac:dyDescent="0.2">
      <c r="A47" s="369" t="s">
        <v>489</v>
      </c>
      <c r="B47" s="358" t="s">
        <v>490</v>
      </c>
      <c r="C47" s="361"/>
      <c r="D47" s="135">
        <v>1</v>
      </c>
      <c r="E47" s="135"/>
      <c r="F47" s="135"/>
      <c r="G47" s="135"/>
      <c r="H47" s="367">
        <f t="shared" ref="H47" si="19">G47+F47+E47+D47</f>
        <v>1</v>
      </c>
      <c r="I47" s="560">
        <f>SUM(C47+H47)</f>
        <v>1</v>
      </c>
      <c r="J47" s="550">
        <f>SUM(K47,L47,M47,N47,O47)</f>
        <v>1</v>
      </c>
      <c r="K47" s="135"/>
      <c r="L47" s="135"/>
      <c r="M47" s="135"/>
      <c r="N47" s="135"/>
      <c r="O47" s="135">
        <v>1</v>
      </c>
      <c r="P47" s="135">
        <v>1</v>
      </c>
      <c r="Q47" s="136"/>
      <c r="R47" s="565">
        <f t="shared" ref="R47" si="20">I47-J47</f>
        <v>0</v>
      </c>
      <c r="S47" s="143"/>
    </row>
    <row r="48" spans="1:20" ht="14.25" x14ac:dyDescent="0.2">
      <c r="A48" s="374" t="s">
        <v>479</v>
      </c>
      <c r="B48" s="359" t="s">
        <v>480</v>
      </c>
      <c r="C48" s="552"/>
      <c r="D48" s="553"/>
      <c r="E48" s="553"/>
      <c r="F48" s="553"/>
      <c r="G48" s="553"/>
      <c r="H48" s="554">
        <f t="shared" si="12"/>
        <v>0</v>
      </c>
      <c r="I48" s="561">
        <f t="shared" si="15"/>
        <v>0</v>
      </c>
      <c r="J48" s="551">
        <f t="shared" si="13"/>
        <v>0</v>
      </c>
      <c r="K48" s="553"/>
      <c r="L48" s="553"/>
      <c r="M48" s="553"/>
      <c r="N48" s="553"/>
      <c r="O48" s="553"/>
      <c r="P48" s="553"/>
      <c r="Q48" s="555"/>
      <c r="R48" s="566">
        <f t="shared" si="14"/>
        <v>0</v>
      </c>
      <c r="S48" s="144"/>
    </row>
    <row r="49" spans="1:19" s="576" customFormat="1" ht="13.5" thickBot="1" x14ac:dyDescent="0.25">
      <c r="A49" s="574" t="s">
        <v>829</v>
      </c>
      <c r="B49" s="575" t="s">
        <v>828</v>
      </c>
      <c r="C49" s="570"/>
      <c r="D49" s="571"/>
      <c r="E49" s="571"/>
      <c r="F49" s="571"/>
      <c r="G49" s="571"/>
      <c r="H49" s="554">
        <f t="shared" ref="H49" si="21">G49+F49+E49+D49</f>
        <v>0</v>
      </c>
      <c r="I49" s="561">
        <f t="shared" ref="I49" si="22">SUM(C49+H49)</f>
        <v>0</v>
      </c>
      <c r="J49" s="551">
        <f t="shared" ref="J49" si="23">SUM(K49,L49,M49,N49,O49)</f>
        <v>0</v>
      </c>
      <c r="K49" s="571"/>
      <c r="L49" s="571"/>
      <c r="M49" s="571"/>
      <c r="N49" s="571"/>
      <c r="O49" s="571"/>
      <c r="P49" s="571"/>
      <c r="Q49" s="572"/>
      <c r="R49" s="566">
        <f>I49-J49</f>
        <v>0</v>
      </c>
      <c r="S49" s="573"/>
    </row>
    <row r="50" spans="1:19" ht="18" customHeight="1" thickBot="1" x14ac:dyDescent="0.25">
      <c r="A50" s="568" t="s">
        <v>483</v>
      </c>
      <c r="B50" s="569"/>
      <c r="C50" s="548">
        <f>C48+C42+C37+C36+C35+C34+C30+C29+C27+C26+C18+C12</f>
        <v>148</v>
      </c>
      <c r="D50" s="548">
        <f t="shared" ref="D50:S50" si="24">D48+D42+D37+D36+D35+D34+D30+D29+D27+D26+D18+D12</f>
        <v>1414</v>
      </c>
      <c r="E50" s="548">
        <f t="shared" si="24"/>
        <v>71</v>
      </c>
      <c r="F50" s="548">
        <f t="shared" si="24"/>
        <v>0</v>
      </c>
      <c r="G50" s="548">
        <f t="shared" si="24"/>
        <v>3</v>
      </c>
      <c r="H50" s="548">
        <f t="shared" si="24"/>
        <v>1488</v>
      </c>
      <c r="I50" s="548">
        <f t="shared" si="24"/>
        <v>1636</v>
      </c>
      <c r="J50" s="548">
        <f t="shared" si="24"/>
        <v>1457</v>
      </c>
      <c r="K50" s="548">
        <f t="shared" si="24"/>
        <v>1069</v>
      </c>
      <c r="L50" s="548">
        <f t="shared" si="24"/>
        <v>149</v>
      </c>
      <c r="M50" s="548">
        <f t="shared" si="24"/>
        <v>110</v>
      </c>
      <c r="N50" s="548">
        <f t="shared" si="24"/>
        <v>14</v>
      </c>
      <c r="O50" s="548">
        <f t="shared" si="24"/>
        <v>115</v>
      </c>
      <c r="P50" s="548">
        <f t="shared" si="24"/>
        <v>1355</v>
      </c>
      <c r="Q50" s="548">
        <f t="shared" si="24"/>
        <v>66</v>
      </c>
      <c r="R50" s="548">
        <f t="shared" si="24"/>
        <v>179</v>
      </c>
      <c r="S50" s="549">
        <f t="shared" si="24"/>
        <v>75</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08" t="s">
        <v>104</v>
      </c>
      <c r="F52" s="318"/>
      <c r="G52" s="318"/>
      <c r="H52" s="318"/>
      <c r="I52" s="318"/>
      <c r="J52" s="318"/>
      <c r="K52" s="318"/>
      <c r="L52" s="319"/>
      <c r="M52" s="319"/>
      <c r="N52" s="319"/>
      <c r="O52" s="320"/>
      <c r="P52" s="321"/>
      <c r="Q52" s="321"/>
      <c r="R52" s="256"/>
    </row>
    <row r="53" spans="1:19" ht="25.5" customHeight="1" x14ac:dyDescent="0.2">
      <c r="A53" s="322" t="s">
        <v>105</v>
      </c>
      <c r="B53" s="375"/>
      <c r="C53" s="72" t="s">
        <v>106</v>
      </c>
      <c r="E53" s="689" t="s">
        <v>107</v>
      </c>
      <c r="F53" s="690" t="s">
        <v>108</v>
      </c>
      <c r="G53" s="690"/>
      <c r="H53" s="690"/>
      <c r="I53" s="690"/>
      <c r="J53" s="690" t="s">
        <v>109</v>
      </c>
      <c r="K53" s="690"/>
      <c r="L53" s="690"/>
      <c r="M53" s="690"/>
      <c r="N53" s="683"/>
      <c r="O53" s="683"/>
      <c r="P53" s="683"/>
      <c r="Q53" s="683"/>
      <c r="R53" s="683"/>
      <c r="S53" s="86"/>
    </row>
    <row r="54" spans="1:19" x14ac:dyDescent="0.2">
      <c r="A54" s="77" t="s">
        <v>110</v>
      </c>
      <c r="B54" s="376"/>
      <c r="C54" s="141">
        <v>592</v>
      </c>
      <c r="E54" s="689"/>
      <c r="F54" s="323" t="s">
        <v>111</v>
      </c>
      <c r="G54" s="323" t="s">
        <v>112</v>
      </c>
      <c r="H54" s="323" t="s">
        <v>113</v>
      </c>
      <c r="I54" s="323" t="s">
        <v>114</v>
      </c>
      <c r="J54" s="323" t="s">
        <v>111</v>
      </c>
      <c r="K54" s="323" t="s">
        <v>112</v>
      </c>
      <c r="L54" s="323" t="s">
        <v>113</v>
      </c>
      <c r="M54" s="323" t="s">
        <v>114</v>
      </c>
      <c r="N54" s="324"/>
      <c r="O54" s="324"/>
      <c r="P54" s="324"/>
      <c r="Q54" s="324"/>
      <c r="R54" s="324"/>
      <c r="S54" s="86"/>
    </row>
    <row r="55" spans="1:19" ht="12.75" customHeight="1" x14ac:dyDescent="0.2">
      <c r="A55" s="77" t="s">
        <v>115</v>
      </c>
      <c r="B55" s="376"/>
      <c r="C55" s="141">
        <v>328</v>
      </c>
      <c r="E55" s="335">
        <v>255</v>
      </c>
      <c r="F55" s="335">
        <v>86</v>
      </c>
      <c r="G55" s="336">
        <v>46</v>
      </c>
      <c r="H55" s="336">
        <v>41</v>
      </c>
      <c r="I55" s="336">
        <v>70</v>
      </c>
      <c r="J55" s="336">
        <v>2</v>
      </c>
      <c r="K55" s="336">
        <v>8</v>
      </c>
      <c r="L55" s="336">
        <v>1</v>
      </c>
      <c r="M55" s="336">
        <v>1</v>
      </c>
      <c r="N55" s="325"/>
      <c r="O55" s="325"/>
      <c r="P55" s="325"/>
      <c r="Q55" s="325"/>
      <c r="R55" s="325"/>
      <c r="S55" s="86"/>
    </row>
    <row r="56" spans="1:19" x14ac:dyDescent="0.2">
      <c r="A56" s="77" t="s">
        <v>116</v>
      </c>
      <c r="B56" s="376"/>
      <c r="C56" s="141">
        <v>10</v>
      </c>
      <c r="E56" s="335"/>
      <c r="F56" s="190"/>
      <c r="G56" s="335"/>
      <c r="H56" s="335"/>
      <c r="I56" s="335"/>
      <c r="J56" s="335"/>
      <c r="K56" s="335"/>
      <c r="L56" s="335"/>
      <c r="M56" s="335"/>
      <c r="N56" s="298"/>
      <c r="O56" s="298"/>
      <c r="P56" s="298"/>
      <c r="Q56" s="298"/>
      <c r="R56" s="298"/>
      <c r="S56" s="86"/>
    </row>
    <row r="57" spans="1:19" x14ac:dyDescent="0.2">
      <c r="A57" s="86"/>
      <c r="B57" s="86"/>
      <c r="C57" s="326"/>
      <c r="H57" s="327"/>
      <c r="I57" s="327"/>
      <c r="J57" s="327"/>
      <c r="N57" s="86"/>
      <c r="O57" s="688"/>
      <c r="P57" s="688"/>
      <c r="Q57" s="377"/>
      <c r="R57" s="86"/>
      <c r="S57" s="86"/>
    </row>
    <row r="58" spans="1:19" x14ac:dyDescent="0.2">
      <c r="B58" s="86"/>
      <c r="C58" s="326"/>
      <c r="E58" s="328"/>
      <c r="F58" s="329"/>
      <c r="H58" s="85"/>
      <c r="I58" s="85"/>
      <c r="J58" s="82"/>
      <c r="K58" s="82"/>
      <c r="L58" s="82"/>
      <c r="M58" s="82"/>
      <c r="N58" s="82"/>
      <c r="O58" s="82"/>
      <c r="P58" s="326"/>
      <c r="Q58" s="326"/>
      <c r="R58" s="86"/>
      <c r="S58" s="86"/>
    </row>
    <row r="59" spans="1:19" x14ac:dyDescent="0.2">
      <c r="A59" s="322" t="s">
        <v>117</v>
      </c>
      <c r="B59" s="375"/>
      <c r="C59" s="254" t="s">
        <v>106</v>
      </c>
      <c r="G59" s="330"/>
      <c r="H59" s="331"/>
      <c r="I59" s="331"/>
      <c r="P59" s="85"/>
      <c r="Q59" s="85"/>
    </row>
    <row r="60" spans="1:19" x14ac:dyDescent="0.2">
      <c r="A60" s="77" t="s">
        <v>118</v>
      </c>
      <c r="B60" s="376"/>
      <c r="C60" s="79">
        <v>22</v>
      </c>
      <c r="D60" s="86"/>
      <c r="E60" s="330"/>
      <c r="F60" s="330"/>
      <c r="H60" s="326"/>
      <c r="K60" s="326"/>
      <c r="L60" s="332"/>
      <c r="M60" s="332"/>
      <c r="N60" s="326"/>
      <c r="O60" s="326"/>
      <c r="P60" s="326"/>
      <c r="Q60" s="326"/>
    </row>
    <row r="61" spans="1:19" x14ac:dyDescent="0.2">
      <c r="A61" s="77" t="s">
        <v>119</v>
      </c>
      <c r="B61" s="376"/>
      <c r="C61" s="79">
        <v>3</v>
      </c>
      <c r="D61" s="86"/>
      <c r="H61" s="327"/>
      <c r="I61" s="327"/>
      <c r="J61" s="327"/>
      <c r="P61" s="326"/>
      <c r="Q61" s="326"/>
    </row>
    <row r="62" spans="1:19" x14ac:dyDescent="0.2">
      <c r="A62" s="77" t="s">
        <v>121</v>
      </c>
      <c r="B62" s="376"/>
      <c r="C62" s="79">
        <v>1</v>
      </c>
      <c r="D62" s="86"/>
      <c r="E62" s="330"/>
      <c r="F62" s="330"/>
      <c r="G62" s="86"/>
      <c r="H62" s="327"/>
      <c r="I62" s="327"/>
      <c r="J62" s="635" t="s">
        <v>56</v>
      </c>
      <c r="K62" s="635"/>
      <c r="L62" s="635"/>
      <c r="M62" s="635"/>
      <c r="N62" s="635"/>
      <c r="O62" s="635"/>
      <c r="P62" s="326"/>
      <c r="Q62" s="326"/>
    </row>
    <row r="63" spans="1:19" ht="24.95" customHeight="1" x14ac:dyDescent="0.2">
      <c r="A63" s="83" t="s">
        <v>260</v>
      </c>
      <c r="B63" s="376"/>
      <c r="C63" s="79"/>
      <c r="E63" s="330"/>
      <c r="F63" s="330"/>
      <c r="G63" s="333"/>
      <c r="H63" s="327"/>
      <c r="I63" s="327"/>
      <c r="J63" s="89" t="s">
        <v>428</v>
      </c>
      <c r="K63" s="326"/>
      <c r="L63" s="326"/>
      <c r="M63" s="326"/>
      <c r="N63" s="326"/>
      <c r="O63" s="326"/>
      <c r="P63" s="326"/>
      <c r="Q63" s="326"/>
    </row>
    <row r="64" spans="1:19" x14ac:dyDescent="0.2">
      <c r="J64" s="256" t="s">
        <v>557</v>
      </c>
    </row>
    <row r="65" spans="1:17" s="70" customFormat="1" x14ac:dyDescent="0.2">
      <c r="J65" s="6" t="s">
        <v>560</v>
      </c>
      <c r="K65" s="87"/>
      <c r="L65" s="87"/>
      <c r="M65" s="87"/>
      <c r="N65" s="87"/>
      <c r="O65" s="81"/>
    </row>
    <row r="66" spans="1:17" s="70" customFormat="1" x14ac:dyDescent="0.2">
      <c r="A66" s="391" t="s">
        <v>563</v>
      </c>
      <c r="B66" s="392"/>
      <c r="C66" s="393" t="s">
        <v>106</v>
      </c>
      <c r="J66" s="6" t="s">
        <v>567</v>
      </c>
      <c r="K66" s="87"/>
      <c r="L66" s="87"/>
      <c r="M66" s="87"/>
      <c r="N66" s="87"/>
      <c r="O66" s="81"/>
    </row>
    <row r="67" spans="1:17" s="70" customFormat="1" ht="25.5" x14ac:dyDescent="0.2">
      <c r="A67" s="380" t="s">
        <v>562</v>
      </c>
      <c r="B67" s="386"/>
      <c r="C67" s="390">
        <v>195</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852</v>
      </c>
      <c r="B70" s="71"/>
      <c r="C70" s="680" t="s">
        <v>854</v>
      </c>
      <c r="D70" s="680"/>
      <c r="E70" s="680"/>
      <c r="F70" s="680"/>
      <c r="K70" s="681" t="s">
        <v>856</v>
      </c>
      <c r="L70" s="681"/>
      <c r="M70" s="681"/>
      <c r="N70" s="681"/>
      <c r="O70" s="681"/>
      <c r="P70" s="681"/>
      <c r="Q70" s="379"/>
    </row>
    <row r="71" spans="1:17" s="70" customFormat="1" x14ac:dyDescent="0.2"/>
    <row r="72" spans="1:17" s="70" customFormat="1" x14ac:dyDescent="0.2">
      <c r="A72" s="71" t="s">
        <v>853</v>
      </c>
      <c r="B72" s="71"/>
      <c r="C72" s="680" t="s">
        <v>855</v>
      </c>
      <c r="D72" s="680"/>
      <c r="E72" s="680"/>
      <c r="F72" s="680"/>
      <c r="K72" s="681" t="s">
        <v>123</v>
      </c>
      <c r="L72" s="681"/>
      <c r="M72" s="681"/>
      <c r="N72" s="681"/>
      <c r="O72" s="681"/>
      <c r="P72" s="681"/>
      <c r="Q72" s="379"/>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zoomScale="90" zoomScaleNormal="90" workbookViewId="0">
      <pane xSplit="2" ySplit="9" topLeftCell="C103" activePane="bottomRight" state="frozen"/>
      <selection pane="topRight" activeCell="C1" sqref="C1"/>
      <selection pane="bottomLeft" activeCell="A10" sqref="A10"/>
      <selection pane="bottomRight" activeCell="N104" sqref="N104"/>
    </sheetView>
  </sheetViews>
  <sheetFormatPr defaultColWidth="9.140625" defaultRowHeight="12.75" x14ac:dyDescent="0.2"/>
  <cols>
    <col min="1" max="1" width="44" style="256" customWidth="1"/>
    <col min="2" max="2" width="5.140625" style="256" customWidth="1"/>
    <col min="3" max="3" width="7.140625" style="256" customWidth="1"/>
    <col min="4" max="4" width="7.42578125" style="256" customWidth="1"/>
    <col min="5" max="5" width="7.5703125" style="256" customWidth="1"/>
    <col min="6" max="8" width="7" style="256" customWidth="1"/>
    <col min="9" max="10" width="8" style="256" customWidth="1"/>
    <col min="11" max="11" width="13.42578125" style="256" customWidth="1"/>
    <col min="12" max="12" width="15.28515625" style="256" customWidth="1"/>
    <col min="13" max="13" width="13.28515625" style="256" customWidth="1"/>
    <col min="14" max="16" width="7.42578125" style="256" customWidth="1"/>
    <col min="17" max="17" width="7.140625" style="256" customWidth="1"/>
    <col min="18" max="18" width="6.7109375" style="256" customWidth="1"/>
    <col min="19" max="19" width="6" style="256" customWidth="1"/>
    <col min="20" max="20" width="6.5703125" style="256" customWidth="1"/>
    <col min="21" max="21" width="6.28515625" style="256" customWidth="1"/>
    <col min="22" max="28" width="6.7109375" style="256" customWidth="1"/>
    <col min="29" max="29" width="7.85546875" style="256" customWidth="1"/>
    <col min="30" max="16384" width="9.140625" style="256"/>
  </cols>
  <sheetData>
    <row r="1" spans="1:31" s="6" customFormat="1" ht="16.5" thickBot="1" x14ac:dyDescent="0.25">
      <c r="A1" s="744" t="s">
        <v>124</v>
      </c>
      <c r="B1" s="744"/>
      <c r="C1" s="744"/>
      <c r="D1" s="744"/>
      <c r="E1" s="744"/>
      <c r="F1" s="744"/>
      <c r="G1" s="744"/>
      <c r="H1" s="744"/>
      <c r="I1" s="744"/>
      <c r="J1" s="744"/>
      <c r="K1" s="186" t="s">
        <v>838</v>
      </c>
      <c r="L1" s="255" t="s">
        <v>44</v>
      </c>
      <c r="M1" s="187">
        <v>12</v>
      </c>
      <c r="N1" s="745" t="s">
        <v>839</v>
      </c>
      <c r="O1" s="745"/>
      <c r="P1" s="745"/>
      <c r="Q1" s="745"/>
      <c r="R1" s="337"/>
      <c r="T1" s="616" t="s">
        <v>240</v>
      </c>
      <c r="U1" s="616"/>
      <c r="V1" s="616"/>
    </row>
    <row r="2" spans="1:31" s="6" customFormat="1" ht="13.5" thickBot="1" x14ac:dyDescent="0.25">
      <c r="A2" s="411"/>
      <c r="B2" s="741" t="s">
        <v>125</v>
      </c>
      <c r="C2" s="742"/>
      <c r="D2" s="742"/>
      <c r="E2" s="742"/>
      <c r="F2" s="742"/>
      <c r="G2" s="742"/>
      <c r="H2" s="742"/>
      <c r="I2" s="742"/>
      <c r="J2" s="742"/>
      <c r="K2" s="742"/>
      <c r="L2" s="742"/>
      <c r="M2" s="742"/>
      <c r="N2" s="742"/>
      <c r="O2" s="742"/>
      <c r="P2" s="742"/>
      <c r="Q2" s="742"/>
      <c r="R2" s="742"/>
      <c r="S2" s="743"/>
      <c r="T2" s="748" t="s">
        <v>126</v>
      </c>
      <c r="U2" s="749"/>
      <c r="V2" s="749"/>
      <c r="W2" s="742"/>
      <c r="X2" s="742"/>
      <c r="Y2" s="742"/>
      <c r="Z2" s="742"/>
      <c r="AA2" s="742"/>
      <c r="AB2" s="742"/>
      <c r="AC2" s="742"/>
      <c r="AD2" s="742"/>
      <c r="AE2" s="743"/>
    </row>
    <row r="3" spans="1:31" ht="12.75" customHeight="1" x14ac:dyDescent="0.2">
      <c r="A3" s="726" t="s">
        <v>127</v>
      </c>
      <c r="B3" s="729" t="s">
        <v>77</v>
      </c>
      <c r="C3" s="731" t="s">
        <v>128</v>
      </c>
      <c r="D3" s="746" t="s">
        <v>129</v>
      </c>
      <c r="E3" s="746"/>
      <c r="F3" s="746"/>
      <c r="G3" s="747"/>
      <c r="H3" s="734" t="s">
        <v>244</v>
      </c>
      <c r="I3" s="735" t="s">
        <v>283</v>
      </c>
      <c r="J3" s="764" t="s">
        <v>284</v>
      </c>
      <c r="K3" s="747" t="s">
        <v>0</v>
      </c>
      <c r="L3" s="762"/>
      <c r="M3" s="762"/>
      <c r="N3" s="763"/>
      <c r="O3" s="750" t="s">
        <v>130</v>
      </c>
      <c r="P3" s="751"/>
      <c r="Q3" s="734" t="s">
        <v>131</v>
      </c>
      <c r="R3" s="734" t="s">
        <v>81</v>
      </c>
      <c r="S3" s="754" t="s">
        <v>132</v>
      </c>
      <c r="T3" s="756" t="s">
        <v>133</v>
      </c>
      <c r="U3" s="756"/>
      <c r="V3" s="756"/>
      <c r="W3" s="757" t="s">
        <v>801</v>
      </c>
      <c r="X3" s="757"/>
      <c r="Y3" s="757"/>
      <c r="Z3" s="757"/>
      <c r="AA3" s="757"/>
      <c r="AB3" s="757"/>
      <c r="AC3" s="757"/>
      <c r="AD3" s="757"/>
      <c r="AE3" s="758" t="s">
        <v>134</v>
      </c>
    </row>
    <row r="4" spans="1:31" ht="26.25" customHeight="1" x14ac:dyDescent="0.2">
      <c r="A4" s="727"/>
      <c r="B4" s="730"/>
      <c r="C4" s="732"/>
      <c r="D4" s="716" t="s">
        <v>135</v>
      </c>
      <c r="E4" s="722" t="s">
        <v>136</v>
      </c>
      <c r="F4" s="737"/>
      <c r="G4" s="723"/>
      <c r="H4" s="717"/>
      <c r="I4" s="736"/>
      <c r="J4" s="765"/>
      <c r="K4" s="700" t="s">
        <v>270</v>
      </c>
      <c r="L4" s="721" t="s">
        <v>137</v>
      </c>
      <c r="M4" s="756" t="s">
        <v>138</v>
      </c>
      <c r="N4" s="756"/>
      <c r="O4" s="752"/>
      <c r="P4" s="753"/>
      <c r="Q4" s="717"/>
      <c r="R4" s="717"/>
      <c r="S4" s="755"/>
      <c r="T4" s="721" t="s">
        <v>135</v>
      </c>
      <c r="U4" s="760" t="s">
        <v>136</v>
      </c>
      <c r="V4" s="761"/>
      <c r="W4" s="716" t="s">
        <v>139</v>
      </c>
      <c r="X4" s="716" t="s">
        <v>140</v>
      </c>
      <c r="Y4" s="722" t="s">
        <v>141</v>
      </c>
      <c r="Z4" s="723"/>
      <c r="AA4" s="716" t="s">
        <v>142</v>
      </c>
      <c r="AB4" s="716" t="s">
        <v>143</v>
      </c>
      <c r="AC4" s="716" t="s">
        <v>144</v>
      </c>
      <c r="AD4" s="716" t="s">
        <v>145</v>
      </c>
      <c r="AE4" s="759"/>
    </row>
    <row r="5" spans="1:31" ht="12.75" customHeight="1" x14ac:dyDescent="0.2">
      <c r="A5" s="728"/>
      <c r="B5" s="730"/>
      <c r="C5" s="733"/>
      <c r="D5" s="717"/>
      <c r="E5" s="724"/>
      <c r="F5" s="738"/>
      <c r="G5" s="725"/>
      <c r="H5" s="717"/>
      <c r="I5" s="736"/>
      <c r="J5" s="765"/>
      <c r="K5" s="700"/>
      <c r="L5" s="721"/>
      <c r="M5" s="756"/>
      <c r="N5" s="756"/>
      <c r="O5" s="724"/>
      <c r="P5" s="725"/>
      <c r="Q5" s="717"/>
      <c r="R5" s="717"/>
      <c r="S5" s="755"/>
      <c r="T5" s="721"/>
      <c r="U5" s="719" t="s">
        <v>802</v>
      </c>
      <c r="V5" s="716" t="s">
        <v>803</v>
      </c>
      <c r="W5" s="717"/>
      <c r="X5" s="717"/>
      <c r="Y5" s="724"/>
      <c r="Z5" s="725"/>
      <c r="AA5" s="717"/>
      <c r="AB5" s="717"/>
      <c r="AC5" s="717"/>
      <c r="AD5" s="717"/>
      <c r="AE5" s="759"/>
    </row>
    <row r="6" spans="1:31" ht="12.75" customHeight="1" x14ac:dyDescent="0.2">
      <c r="A6" s="728"/>
      <c r="B6" s="730"/>
      <c r="C6" s="733"/>
      <c r="D6" s="717"/>
      <c r="E6" s="716" t="s">
        <v>266</v>
      </c>
      <c r="F6" s="721" t="s">
        <v>82</v>
      </c>
      <c r="G6" s="739" t="s">
        <v>146</v>
      </c>
      <c r="H6" s="717"/>
      <c r="I6" s="736"/>
      <c r="J6" s="765"/>
      <c r="K6" s="700"/>
      <c r="L6" s="721"/>
      <c r="M6" s="721" t="s">
        <v>139</v>
      </c>
      <c r="N6" s="721" t="s">
        <v>147</v>
      </c>
      <c r="O6" s="721" t="s">
        <v>148</v>
      </c>
      <c r="P6" s="721" t="s">
        <v>149</v>
      </c>
      <c r="Q6" s="717"/>
      <c r="R6" s="717"/>
      <c r="S6" s="755"/>
      <c r="T6" s="721"/>
      <c r="U6" s="720"/>
      <c r="V6" s="717"/>
      <c r="W6" s="717"/>
      <c r="X6" s="717"/>
      <c r="Y6" s="721" t="s">
        <v>135</v>
      </c>
      <c r="Z6" s="721" t="s">
        <v>255</v>
      </c>
      <c r="AA6" s="717"/>
      <c r="AB6" s="717"/>
      <c r="AC6" s="717"/>
      <c r="AD6" s="717"/>
      <c r="AE6" s="759"/>
    </row>
    <row r="7" spans="1:31" ht="57" customHeight="1" x14ac:dyDescent="0.2">
      <c r="A7" s="728"/>
      <c r="B7" s="730"/>
      <c r="C7" s="733"/>
      <c r="D7" s="717"/>
      <c r="E7" s="717"/>
      <c r="F7" s="721"/>
      <c r="G7" s="739"/>
      <c r="H7" s="717"/>
      <c r="I7" s="736"/>
      <c r="J7" s="765"/>
      <c r="K7" s="700"/>
      <c r="L7" s="721"/>
      <c r="M7" s="721"/>
      <c r="N7" s="721"/>
      <c r="O7" s="721"/>
      <c r="P7" s="721"/>
      <c r="Q7" s="717"/>
      <c r="R7" s="717"/>
      <c r="S7" s="755"/>
      <c r="T7" s="721"/>
      <c r="U7" s="720"/>
      <c r="V7" s="717"/>
      <c r="W7" s="717"/>
      <c r="X7" s="717"/>
      <c r="Y7" s="721"/>
      <c r="Z7" s="721"/>
      <c r="AA7" s="717"/>
      <c r="AB7" s="717"/>
      <c r="AC7" s="717"/>
      <c r="AD7" s="717"/>
      <c r="AE7" s="759"/>
    </row>
    <row r="8" spans="1:31" ht="49.5" customHeight="1" x14ac:dyDescent="0.2">
      <c r="A8" s="728"/>
      <c r="B8" s="730"/>
      <c r="C8" s="733"/>
      <c r="D8" s="717"/>
      <c r="E8" s="717"/>
      <c r="F8" s="721"/>
      <c r="G8" s="739"/>
      <c r="H8" s="717"/>
      <c r="I8" s="736"/>
      <c r="J8" s="765"/>
      <c r="K8" s="700"/>
      <c r="L8" s="721"/>
      <c r="M8" s="721"/>
      <c r="N8" s="721"/>
      <c r="O8" s="721"/>
      <c r="P8" s="721"/>
      <c r="Q8" s="717"/>
      <c r="R8" s="717"/>
      <c r="S8" s="755"/>
      <c r="T8" s="721"/>
      <c r="U8" s="720"/>
      <c r="V8" s="717"/>
      <c r="W8" s="717"/>
      <c r="X8" s="717"/>
      <c r="Y8" s="721"/>
      <c r="Z8" s="721"/>
      <c r="AA8" s="717"/>
      <c r="AB8" s="717"/>
      <c r="AC8" s="717"/>
      <c r="AD8" s="717"/>
      <c r="AE8" s="759"/>
    </row>
    <row r="9" spans="1:31" ht="13.5" thickBot="1" x14ac:dyDescent="0.25">
      <c r="A9" s="728"/>
      <c r="B9" s="730"/>
      <c r="C9" s="733"/>
      <c r="D9" s="718"/>
      <c r="E9" s="717"/>
      <c r="F9" s="716"/>
      <c r="G9" s="740"/>
      <c r="H9" s="717"/>
      <c r="I9" s="736"/>
      <c r="J9" s="765"/>
      <c r="K9" s="700"/>
      <c r="L9" s="721"/>
      <c r="M9" s="721"/>
      <c r="N9" s="721"/>
      <c r="O9" s="716"/>
      <c r="P9" s="716"/>
      <c r="Q9" s="717"/>
      <c r="R9" s="717"/>
      <c r="S9" s="755"/>
      <c r="T9" s="721"/>
      <c r="U9" s="720"/>
      <c r="V9" s="717"/>
      <c r="W9" s="718"/>
      <c r="X9" s="718"/>
      <c r="Y9" s="716"/>
      <c r="Z9" s="716"/>
      <c r="AA9" s="718"/>
      <c r="AB9" s="718"/>
      <c r="AC9" s="718"/>
      <c r="AD9" s="718"/>
      <c r="AE9" s="759"/>
    </row>
    <row r="10" spans="1:31" ht="13.5" thickBot="1" x14ac:dyDescent="0.25">
      <c r="A10" s="412" t="s">
        <v>47</v>
      </c>
      <c r="B10" s="413" t="s">
        <v>48</v>
      </c>
      <c r="C10" s="412">
        <v>1</v>
      </c>
      <c r="D10" s="414">
        <v>2</v>
      </c>
      <c r="E10" s="414">
        <v>3</v>
      </c>
      <c r="F10" s="414">
        <v>4</v>
      </c>
      <c r="G10" s="414">
        <v>5</v>
      </c>
      <c r="H10" s="414">
        <v>6</v>
      </c>
      <c r="I10" s="414">
        <v>7</v>
      </c>
      <c r="J10" s="414">
        <v>8</v>
      </c>
      <c r="K10" s="415">
        <v>9</v>
      </c>
      <c r="L10" s="415">
        <v>10</v>
      </c>
      <c r="M10" s="415">
        <v>11</v>
      </c>
      <c r="N10" s="415">
        <v>12</v>
      </c>
      <c r="O10" s="414">
        <v>13</v>
      </c>
      <c r="P10" s="414">
        <v>14</v>
      </c>
      <c r="Q10" s="414">
        <v>15</v>
      </c>
      <c r="R10" s="414">
        <v>16</v>
      </c>
      <c r="S10" s="413">
        <v>17</v>
      </c>
      <c r="T10" s="416">
        <v>18</v>
      </c>
      <c r="U10" s="414">
        <v>19</v>
      </c>
      <c r="V10" s="414">
        <v>20</v>
      </c>
      <c r="W10" s="414">
        <v>21</v>
      </c>
      <c r="X10" s="414">
        <v>22</v>
      </c>
      <c r="Y10" s="414">
        <v>23</v>
      </c>
      <c r="Z10" s="414">
        <v>24</v>
      </c>
      <c r="AA10" s="414">
        <v>25</v>
      </c>
      <c r="AB10" s="414">
        <v>26</v>
      </c>
      <c r="AC10" s="414">
        <v>27</v>
      </c>
      <c r="AD10" s="413">
        <v>28</v>
      </c>
      <c r="AE10" s="413">
        <v>29</v>
      </c>
    </row>
    <row r="11" spans="1:31" ht="33" x14ac:dyDescent="0.25">
      <c r="A11" s="417" t="s">
        <v>286</v>
      </c>
      <c r="B11" s="418" t="s">
        <v>93</v>
      </c>
      <c r="C11" s="419"/>
      <c r="D11" s="420"/>
      <c r="E11" s="420"/>
      <c r="F11" s="420"/>
      <c r="G11" s="420"/>
      <c r="H11" s="420"/>
      <c r="I11" s="421">
        <f>D11+H11</f>
        <v>0</v>
      </c>
      <c r="J11" s="422">
        <f>I11+C11</f>
        <v>0</v>
      </c>
      <c r="K11" s="422">
        <f>L11+M11</f>
        <v>0</v>
      </c>
      <c r="L11" s="420"/>
      <c r="M11" s="420"/>
      <c r="N11" s="420"/>
      <c r="O11" s="420"/>
      <c r="P11" s="420"/>
      <c r="Q11" s="420"/>
      <c r="R11" s="420"/>
      <c r="S11" s="423">
        <f>J11-K11</f>
        <v>0</v>
      </c>
      <c r="T11" s="419"/>
      <c r="U11" s="420"/>
      <c r="V11" s="420"/>
      <c r="W11" s="421">
        <f>Y11+AB11+AA11+AC11+AD11</f>
        <v>0</v>
      </c>
      <c r="X11" s="420"/>
      <c r="Y11" s="420"/>
      <c r="Z11" s="420"/>
      <c r="AA11" s="420"/>
      <c r="AB11" s="420"/>
      <c r="AC11" s="420"/>
      <c r="AD11" s="420"/>
      <c r="AE11" s="424"/>
    </row>
    <row r="12" spans="1:31" ht="33" x14ac:dyDescent="0.25">
      <c r="A12" s="425" t="s">
        <v>287</v>
      </c>
      <c r="B12" s="426" t="s">
        <v>95</v>
      </c>
      <c r="C12" s="427">
        <v>1</v>
      </c>
      <c r="D12" s="428">
        <v>14</v>
      </c>
      <c r="E12" s="428"/>
      <c r="F12" s="428">
        <v>14</v>
      </c>
      <c r="G12" s="428"/>
      <c r="H12" s="428"/>
      <c r="I12" s="429">
        <f t="shared" ref="I12:I80" si="0">D12+H12</f>
        <v>14</v>
      </c>
      <c r="J12" s="430">
        <f t="shared" ref="J12:J80" si="1">I12+C12</f>
        <v>15</v>
      </c>
      <c r="K12" s="430">
        <f t="shared" ref="K12:K80" si="2">L12+M12</f>
        <v>14</v>
      </c>
      <c r="L12" s="428">
        <v>1</v>
      </c>
      <c r="M12" s="428">
        <v>13</v>
      </c>
      <c r="N12" s="428">
        <v>13</v>
      </c>
      <c r="O12" s="428"/>
      <c r="P12" s="428"/>
      <c r="Q12" s="428">
        <v>13</v>
      </c>
      <c r="R12" s="428">
        <v>1</v>
      </c>
      <c r="S12" s="431">
        <f t="shared" ref="S12:S80" si="3">J12-K12</f>
        <v>1</v>
      </c>
      <c r="T12" s="427">
        <v>21</v>
      </c>
      <c r="U12" s="428">
        <v>1</v>
      </c>
      <c r="V12" s="428"/>
      <c r="W12" s="429">
        <f t="shared" ref="W12:W80" si="4">Y12+AB12+AA12+AC12+AD12</f>
        <v>20</v>
      </c>
      <c r="X12" s="428">
        <v>1</v>
      </c>
      <c r="Y12" s="428">
        <v>9</v>
      </c>
      <c r="Z12" s="428">
        <v>5</v>
      </c>
      <c r="AA12" s="428"/>
      <c r="AB12" s="428"/>
      <c r="AC12" s="428">
        <v>11</v>
      </c>
      <c r="AD12" s="428"/>
      <c r="AE12" s="432">
        <v>20</v>
      </c>
    </row>
    <row r="13" spans="1:31" ht="16.5" x14ac:dyDescent="0.25">
      <c r="A13" s="433" t="s">
        <v>811</v>
      </c>
      <c r="B13" s="434" t="s">
        <v>150</v>
      </c>
      <c r="C13" s="435"/>
      <c r="D13" s="436"/>
      <c r="E13" s="436"/>
      <c r="F13" s="436"/>
      <c r="G13" s="436"/>
      <c r="H13" s="436"/>
      <c r="I13" s="429">
        <f t="shared" si="0"/>
        <v>0</v>
      </c>
      <c r="J13" s="430">
        <f t="shared" si="1"/>
        <v>0</v>
      </c>
      <c r="K13" s="430">
        <f t="shared" si="2"/>
        <v>0</v>
      </c>
      <c r="L13" s="436"/>
      <c r="M13" s="436"/>
      <c r="N13" s="436"/>
      <c r="O13" s="436"/>
      <c r="P13" s="436"/>
      <c r="Q13" s="436"/>
      <c r="R13" s="436"/>
      <c r="S13" s="431">
        <f t="shared" si="3"/>
        <v>0</v>
      </c>
      <c r="T13" s="435"/>
      <c r="U13" s="436"/>
      <c r="V13" s="436"/>
      <c r="W13" s="429">
        <f t="shared" si="4"/>
        <v>0</v>
      </c>
      <c r="X13" s="436"/>
      <c r="Y13" s="436"/>
      <c r="Z13" s="436"/>
      <c r="AA13" s="436"/>
      <c r="AB13" s="436"/>
      <c r="AC13" s="436"/>
      <c r="AD13" s="436"/>
      <c r="AE13" s="437"/>
    </row>
    <row r="14" spans="1:31" ht="15" x14ac:dyDescent="0.25">
      <c r="A14" s="438" t="s">
        <v>812</v>
      </c>
      <c r="B14" s="434" t="s">
        <v>288</v>
      </c>
      <c r="C14" s="435"/>
      <c r="D14" s="436">
        <v>2</v>
      </c>
      <c r="E14" s="436"/>
      <c r="F14" s="436">
        <v>2</v>
      </c>
      <c r="G14" s="436"/>
      <c r="H14" s="436"/>
      <c r="I14" s="429">
        <f t="shared" si="0"/>
        <v>2</v>
      </c>
      <c r="J14" s="430">
        <f t="shared" si="1"/>
        <v>2</v>
      </c>
      <c r="K14" s="430">
        <f t="shared" si="2"/>
        <v>2</v>
      </c>
      <c r="L14" s="436"/>
      <c r="M14" s="436">
        <v>2</v>
      </c>
      <c r="N14" s="436">
        <v>2</v>
      </c>
      <c r="O14" s="436"/>
      <c r="P14" s="436"/>
      <c r="Q14" s="436">
        <v>2</v>
      </c>
      <c r="R14" s="436"/>
      <c r="S14" s="431">
        <f t="shared" si="3"/>
        <v>0</v>
      </c>
      <c r="T14" s="435">
        <v>4</v>
      </c>
      <c r="U14" s="436"/>
      <c r="V14" s="436"/>
      <c r="W14" s="429">
        <f t="shared" si="4"/>
        <v>4</v>
      </c>
      <c r="X14" s="436">
        <v>1</v>
      </c>
      <c r="Y14" s="436">
        <v>3</v>
      </c>
      <c r="Z14" s="436"/>
      <c r="AA14" s="436"/>
      <c r="AB14" s="436"/>
      <c r="AC14" s="436">
        <v>1</v>
      </c>
      <c r="AD14" s="436"/>
      <c r="AE14" s="437">
        <v>4</v>
      </c>
    </row>
    <row r="15" spans="1:31" s="577" customFormat="1" ht="25.5" x14ac:dyDescent="0.25">
      <c r="A15" s="441" t="s">
        <v>813</v>
      </c>
      <c r="B15" s="440" t="s">
        <v>814</v>
      </c>
      <c r="C15" s="435"/>
      <c r="D15" s="436">
        <v>5</v>
      </c>
      <c r="E15" s="436"/>
      <c r="F15" s="436">
        <v>5</v>
      </c>
      <c r="G15" s="436"/>
      <c r="H15" s="436"/>
      <c r="I15" s="429">
        <f t="shared" ref="I15" si="5">D15+H15</f>
        <v>5</v>
      </c>
      <c r="J15" s="430">
        <f t="shared" ref="J15" si="6">I15+C15</f>
        <v>5</v>
      </c>
      <c r="K15" s="430">
        <f t="shared" ref="K15" si="7">L15+M15</f>
        <v>5</v>
      </c>
      <c r="L15" s="436"/>
      <c r="M15" s="436">
        <v>5</v>
      </c>
      <c r="N15" s="436">
        <v>5</v>
      </c>
      <c r="O15" s="436"/>
      <c r="P15" s="436"/>
      <c r="Q15" s="436">
        <v>5</v>
      </c>
      <c r="R15" s="436"/>
      <c r="S15" s="431">
        <f t="shared" si="3"/>
        <v>0</v>
      </c>
      <c r="T15" s="435">
        <v>5</v>
      </c>
      <c r="U15" s="436"/>
      <c r="V15" s="436"/>
      <c r="W15" s="429">
        <f t="shared" si="4"/>
        <v>5</v>
      </c>
      <c r="X15" s="436"/>
      <c r="Y15" s="436">
        <v>1</v>
      </c>
      <c r="Z15" s="436"/>
      <c r="AA15" s="436"/>
      <c r="AB15" s="436"/>
      <c r="AC15" s="436">
        <v>4</v>
      </c>
      <c r="AD15" s="436"/>
      <c r="AE15" s="437">
        <v>5</v>
      </c>
    </row>
    <row r="16" spans="1:31" ht="16.5" x14ac:dyDescent="0.25">
      <c r="A16" s="425" t="s">
        <v>289</v>
      </c>
      <c r="B16" s="426" t="s">
        <v>96</v>
      </c>
      <c r="C16" s="427">
        <v>1</v>
      </c>
      <c r="D16" s="428">
        <v>5</v>
      </c>
      <c r="E16" s="428"/>
      <c r="F16" s="428">
        <v>5</v>
      </c>
      <c r="G16" s="428"/>
      <c r="H16" s="428"/>
      <c r="I16" s="429">
        <f t="shared" si="0"/>
        <v>5</v>
      </c>
      <c r="J16" s="430">
        <f t="shared" si="1"/>
        <v>6</v>
      </c>
      <c r="K16" s="430">
        <f t="shared" si="2"/>
        <v>3</v>
      </c>
      <c r="L16" s="428"/>
      <c r="M16" s="428">
        <v>3</v>
      </c>
      <c r="N16" s="428">
        <v>2</v>
      </c>
      <c r="O16" s="428"/>
      <c r="P16" s="428"/>
      <c r="Q16" s="428">
        <v>1</v>
      </c>
      <c r="R16" s="428">
        <v>1</v>
      </c>
      <c r="S16" s="431">
        <f t="shared" si="3"/>
        <v>3</v>
      </c>
      <c r="T16" s="427">
        <v>4</v>
      </c>
      <c r="U16" s="428"/>
      <c r="V16" s="428"/>
      <c r="W16" s="429">
        <f t="shared" si="4"/>
        <v>3</v>
      </c>
      <c r="X16" s="428"/>
      <c r="Y16" s="428"/>
      <c r="Z16" s="428"/>
      <c r="AA16" s="428"/>
      <c r="AB16" s="428"/>
      <c r="AC16" s="428">
        <v>3</v>
      </c>
      <c r="AD16" s="428"/>
      <c r="AE16" s="432">
        <v>3</v>
      </c>
    </row>
    <row r="17" spans="1:31" ht="16.5" x14ac:dyDescent="0.25">
      <c r="A17" s="439" t="s">
        <v>550</v>
      </c>
      <c r="B17" s="440" t="s">
        <v>290</v>
      </c>
      <c r="C17" s="435"/>
      <c r="D17" s="436"/>
      <c r="E17" s="436"/>
      <c r="F17" s="436"/>
      <c r="G17" s="436"/>
      <c r="H17" s="436"/>
      <c r="I17" s="429">
        <f t="shared" si="0"/>
        <v>0</v>
      </c>
      <c r="J17" s="430">
        <f t="shared" si="1"/>
        <v>0</v>
      </c>
      <c r="K17" s="430">
        <f t="shared" si="2"/>
        <v>0</v>
      </c>
      <c r="L17" s="436"/>
      <c r="M17" s="436"/>
      <c r="N17" s="436"/>
      <c r="O17" s="436"/>
      <c r="P17" s="436"/>
      <c r="Q17" s="436"/>
      <c r="R17" s="436"/>
      <c r="S17" s="431">
        <f t="shared" si="3"/>
        <v>0</v>
      </c>
      <c r="T17" s="435"/>
      <c r="U17" s="436"/>
      <c r="V17" s="436"/>
      <c r="W17" s="429">
        <f t="shared" si="4"/>
        <v>0</v>
      </c>
      <c r="X17" s="436"/>
      <c r="Y17" s="436"/>
      <c r="Z17" s="436"/>
      <c r="AA17" s="436"/>
      <c r="AB17" s="436"/>
      <c r="AC17" s="436"/>
      <c r="AD17" s="436"/>
      <c r="AE17" s="437"/>
    </row>
    <row r="18" spans="1:31" s="577" customFormat="1" ht="25.5" x14ac:dyDescent="0.25">
      <c r="A18" s="439" t="s">
        <v>815</v>
      </c>
      <c r="B18" s="440" t="s">
        <v>293</v>
      </c>
      <c r="C18" s="435"/>
      <c r="D18" s="436"/>
      <c r="E18" s="436"/>
      <c r="F18" s="436"/>
      <c r="G18" s="436"/>
      <c r="H18" s="436"/>
      <c r="I18" s="429">
        <f t="shared" ref="I18" si="8">D18+H18</f>
        <v>0</v>
      </c>
      <c r="J18" s="430">
        <f t="shared" ref="J18" si="9">I18+C18</f>
        <v>0</v>
      </c>
      <c r="K18" s="430">
        <f t="shared" ref="K18" si="10">L18+M18</f>
        <v>0</v>
      </c>
      <c r="L18" s="436"/>
      <c r="M18" s="436"/>
      <c r="N18" s="436"/>
      <c r="O18" s="436"/>
      <c r="P18" s="436"/>
      <c r="Q18" s="436"/>
      <c r="R18" s="436"/>
      <c r="S18" s="431">
        <f t="shared" si="3"/>
        <v>0</v>
      </c>
      <c r="T18" s="435"/>
      <c r="U18" s="436"/>
      <c r="V18" s="436"/>
      <c r="W18" s="429">
        <f t="shared" si="4"/>
        <v>0</v>
      </c>
      <c r="X18" s="436"/>
      <c r="Y18" s="436"/>
      <c r="Z18" s="436"/>
      <c r="AA18" s="436"/>
      <c r="AB18" s="436"/>
      <c r="AC18" s="436"/>
      <c r="AD18" s="436"/>
      <c r="AE18" s="437"/>
    </row>
    <row r="19" spans="1:31" ht="63.75" x14ac:dyDescent="0.25">
      <c r="A19" s="441" t="s">
        <v>492</v>
      </c>
      <c r="B19" s="440" t="s">
        <v>291</v>
      </c>
      <c r="C19" s="435"/>
      <c r="D19" s="436"/>
      <c r="E19" s="436"/>
      <c r="F19" s="436"/>
      <c r="G19" s="436"/>
      <c r="H19" s="436"/>
      <c r="I19" s="429">
        <f t="shared" si="0"/>
        <v>0</v>
      </c>
      <c r="J19" s="430">
        <f t="shared" si="1"/>
        <v>0</v>
      </c>
      <c r="K19" s="430">
        <f t="shared" si="2"/>
        <v>0</v>
      </c>
      <c r="L19" s="436"/>
      <c r="M19" s="436"/>
      <c r="N19" s="436"/>
      <c r="O19" s="436"/>
      <c r="P19" s="436"/>
      <c r="Q19" s="436"/>
      <c r="R19" s="436"/>
      <c r="S19" s="431">
        <f t="shared" si="3"/>
        <v>0</v>
      </c>
      <c r="T19" s="435"/>
      <c r="U19" s="436"/>
      <c r="V19" s="436"/>
      <c r="W19" s="429">
        <f t="shared" si="4"/>
        <v>0</v>
      </c>
      <c r="X19" s="436"/>
      <c r="Y19" s="436"/>
      <c r="Z19" s="436"/>
      <c r="AA19" s="436"/>
      <c r="AB19" s="436"/>
      <c r="AC19" s="436"/>
      <c r="AD19" s="436"/>
      <c r="AE19" s="437"/>
    </row>
    <row r="20" spans="1:31" ht="38.25" x14ac:dyDescent="0.25">
      <c r="A20" s="441" t="s">
        <v>493</v>
      </c>
      <c r="B20" s="440" t="s">
        <v>292</v>
      </c>
      <c r="C20" s="435"/>
      <c r="D20" s="436"/>
      <c r="E20" s="436"/>
      <c r="F20" s="436"/>
      <c r="G20" s="436"/>
      <c r="H20" s="436"/>
      <c r="I20" s="429">
        <f t="shared" si="0"/>
        <v>0</v>
      </c>
      <c r="J20" s="430">
        <f t="shared" si="1"/>
        <v>0</v>
      </c>
      <c r="K20" s="430">
        <f t="shared" si="2"/>
        <v>0</v>
      </c>
      <c r="L20" s="436"/>
      <c r="M20" s="436"/>
      <c r="N20" s="436"/>
      <c r="O20" s="436"/>
      <c r="P20" s="436"/>
      <c r="Q20" s="436"/>
      <c r="R20" s="436"/>
      <c r="S20" s="431">
        <f t="shared" si="3"/>
        <v>0</v>
      </c>
      <c r="T20" s="435"/>
      <c r="U20" s="436"/>
      <c r="V20" s="436"/>
      <c r="W20" s="429">
        <f t="shared" si="4"/>
        <v>0</v>
      </c>
      <c r="X20" s="436"/>
      <c r="Y20" s="436"/>
      <c r="Z20" s="436"/>
      <c r="AA20" s="436"/>
      <c r="AB20" s="436"/>
      <c r="AC20" s="436"/>
      <c r="AD20" s="436"/>
      <c r="AE20" s="437"/>
    </row>
    <row r="21" spans="1:31" ht="51" x14ac:dyDescent="0.25">
      <c r="A21" s="441" t="s">
        <v>494</v>
      </c>
      <c r="B21" s="440" t="s">
        <v>293</v>
      </c>
      <c r="C21" s="435"/>
      <c r="D21" s="436"/>
      <c r="E21" s="436"/>
      <c r="F21" s="436"/>
      <c r="G21" s="436"/>
      <c r="H21" s="436"/>
      <c r="I21" s="429">
        <f t="shared" si="0"/>
        <v>0</v>
      </c>
      <c r="J21" s="430">
        <f t="shared" si="1"/>
        <v>0</v>
      </c>
      <c r="K21" s="430">
        <f t="shared" si="2"/>
        <v>0</v>
      </c>
      <c r="L21" s="436"/>
      <c r="M21" s="436"/>
      <c r="N21" s="436"/>
      <c r="O21" s="436"/>
      <c r="P21" s="436"/>
      <c r="Q21" s="436"/>
      <c r="R21" s="436"/>
      <c r="S21" s="431">
        <f t="shared" si="3"/>
        <v>0</v>
      </c>
      <c r="T21" s="435"/>
      <c r="U21" s="436"/>
      <c r="V21" s="436"/>
      <c r="W21" s="429">
        <f t="shared" si="4"/>
        <v>0</v>
      </c>
      <c r="X21" s="436"/>
      <c r="Y21" s="436"/>
      <c r="Z21" s="436"/>
      <c r="AA21" s="436"/>
      <c r="AB21" s="436"/>
      <c r="AC21" s="436"/>
      <c r="AD21" s="436"/>
      <c r="AE21" s="437"/>
    </row>
    <row r="22" spans="1:31" ht="25.5" x14ac:dyDescent="0.25">
      <c r="A22" s="441" t="s">
        <v>495</v>
      </c>
      <c r="B22" s="440" t="s">
        <v>294</v>
      </c>
      <c r="C22" s="435"/>
      <c r="D22" s="436"/>
      <c r="E22" s="436"/>
      <c r="F22" s="436"/>
      <c r="G22" s="436"/>
      <c r="H22" s="436"/>
      <c r="I22" s="429">
        <f t="shared" si="0"/>
        <v>0</v>
      </c>
      <c r="J22" s="430">
        <f t="shared" si="1"/>
        <v>0</v>
      </c>
      <c r="K22" s="430">
        <f t="shared" si="2"/>
        <v>0</v>
      </c>
      <c r="L22" s="436"/>
      <c r="M22" s="436"/>
      <c r="N22" s="436"/>
      <c r="O22" s="436"/>
      <c r="P22" s="436"/>
      <c r="Q22" s="436"/>
      <c r="R22" s="436"/>
      <c r="S22" s="431">
        <f t="shared" si="3"/>
        <v>0</v>
      </c>
      <c r="T22" s="435"/>
      <c r="U22" s="436"/>
      <c r="V22" s="436"/>
      <c r="W22" s="429">
        <f t="shared" si="4"/>
        <v>0</v>
      </c>
      <c r="X22" s="436"/>
      <c r="Y22" s="436"/>
      <c r="Z22" s="436"/>
      <c r="AA22" s="436"/>
      <c r="AB22" s="436"/>
      <c r="AC22" s="436"/>
      <c r="AD22" s="436"/>
      <c r="AE22" s="437"/>
    </row>
    <row r="23" spans="1:31" s="577" customFormat="1" ht="25.5" x14ac:dyDescent="0.25">
      <c r="A23" s="441" t="s">
        <v>816</v>
      </c>
      <c r="B23" s="440" t="s">
        <v>817</v>
      </c>
      <c r="C23" s="435"/>
      <c r="D23" s="436"/>
      <c r="E23" s="436"/>
      <c r="F23" s="436"/>
      <c r="G23" s="436"/>
      <c r="H23" s="436"/>
      <c r="I23" s="429">
        <f t="shared" ref="I23" si="11">D23+H23</f>
        <v>0</v>
      </c>
      <c r="J23" s="430">
        <f t="shared" ref="J23" si="12">I23+C23</f>
        <v>0</v>
      </c>
      <c r="K23" s="430">
        <f t="shared" ref="K23" si="13">L23+M23</f>
        <v>0</v>
      </c>
      <c r="L23" s="436"/>
      <c r="M23" s="436"/>
      <c r="N23" s="436"/>
      <c r="O23" s="436"/>
      <c r="P23" s="436"/>
      <c r="Q23" s="436"/>
      <c r="R23" s="436"/>
      <c r="S23" s="431">
        <f t="shared" si="3"/>
        <v>0</v>
      </c>
      <c r="T23" s="435"/>
      <c r="U23" s="436"/>
      <c r="V23" s="436"/>
      <c r="W23" s="429">
        <f t="shared" si="4"/>
        <v>0</v>
      </c>
      <c r="X23" s="436"/>
      <c r="Y23" s="436"/>
      <c r="Z23" s="436"/>
      <c r="AA23" s="436"/>
      <c r="AB23" s="436"/>
      <c r="AC23" s="436"/>
      <c r="AD23" s="436"/>
      <c r="AE23" s="437"/>
    </row>
    <row r="24" spans="1:31" s="577" customFormat="1" ht="38.25" x14ac:dyDescent="0.25">
      <c r="A24" s="441" t="s">
        <v>826</v>
      </c>
      <c r="B24" s="440" t="s">
        <v>818</v>
      </c>
      <c r="C24" s="435"/>
      <c r="D24" s="436">
        <v>1</v>
      </c>
      <c r="E24" s="436"/>
      <c r="F24" s="436">
        <v>1</v>
      </c>
      <c r="G24" s="436"/>
      <c r="H24" s="436"/>
      <c r="I24" s="429">
        <f t="shared" ref="I24:I25" si="14">D24+H24</f>
        <v>1</v>
      </c>
      <c r="J24" s="430">
        <f t="shared" ref="J24:J25" si="15">I24+C24</f>
        <v>1</v>
      </c>
      <c r="K24" s="430">
        <f t="shared" ref="K24:K25" si="16">L24+M24</f>
        <v>1</v>
      </c>
      <c r="L24" s="436"/>
      <c r="M24" s="436">
        <v>1</v>
      </c>
      <c r="N24" s="436">
        <v>1</v>
      </c>
      <c r="O24" s="436"/>
      <c r="P24" s="436"/>
      <c r="Q24" s="436">
        <v>1</v>
      </c>
      <c r="R24" s="436"/>
      <c r="S24" s="431">
        <f t="shared" si="3"/>
        <v>0</v>
      </c>
      <c r="T24" s="435">
        <v>1</v>
      </c>
      <c r="U24" s="436"/>
      <c r="V24" s="436"/>
      <c r="W24" s="429">
        <f t="shared" si="4"/>
        <v>1</v>
      </c>
      <c r="X24" s="436"/>
      <c r="Y24" s="436"/>
      <c r="Z24" s="436"/>
      <c r="AA24" s="436"/>
      <c r="AB24" s="436"/>
      <c r="AC24" s="436">
        <v>1</v>
      </c>
      <c r="AD24" s="436"/>
      <c r="AE24" s="437">
        <v>1</v>
      </c>
    </row>
    <row r="25" spans="1:31" s="577" customFormat="1" ht="25.5" x14ac:dyDescent="0.25">
      <c r="A25" s="441" t="s">
        <v>827</v>
      </c>
      <c r="B25" s="440" t="s">
        <v>819</v>
      </c>
      <c r="C25" s="435"/>
      <c r="D25" s="436"/>
      <c r="E25" s="436"/>
      <c r="F25" s="436"/>
      <c r="G25" s="436"/>
      <c r="H25" s="436"/>
      <c r="I25" s="429">
        <f t="shared" si="14"/>
        <v>0</v>
      </c>
      <c r="J25" s="430">
        <f t="shared" si="15"/>
        <v>0</v>
      </c>
      <c r="K25" s="430">
        <f t="shared" si="16"/>
        <v>0</v>
      </c>
      <c r="L25" s="436"/>
      <c r="M25" s="436"/>
      <c r="N25" s="436"/>
      <c r="O25" s="436"/>
      <c r="P25" s="436"/>
      <c r="Q25" s="436"/>
      <c r="R25" s="436"/>
      <c r="S25" s="431">
        <f t="shared" si="3"/>
        <v>0</v>
      </c>
      <c r="T25" s="435"/>
      <c r="U25" s="436"/>
      <c r="V25" s="436"/>
      <c r="W25" s="429">
        <f t="shared" si="4"/>
        <v>0</v>
      </c>
      <c r="X25" s="436"/>
      <c r="Y25" s="436"/>
      <c r="Z25" s="436"/>
      <c r="AA25" s="436"/>
      <c r="AB25" s="436"/>
      <c r="AC25" s="436"/>
      <c r="AD25" s="436"/>
      <c r="AE25" s="437"/>
    </row>
    <row r="26" spans="1:31" ht="29.25" customHeight="1" x14ac:dyDescent="0.25">
      <c r="A26" s="547" t="s">
        <v>496</v>
      </c>
      <c r="B26" s="440" t="s">
        <v>295</v>
      </c>
      <c r="C26" s="435"/>
      <c r="D26" s="436"/>
      <c r="E26" s="436"/>
      <c r="F26" s="436"/>
      <c r="G26" s="436"/>
      <c r="H26" s="436"/>
      <c r="I26" s="429">
        <f t="shared" si="0"/>
        <v>0</v>
      </c>
      <c r="J26" s="430">
        <f t="shared" si="1"/>
        <v>0</v>
      </c>
      <c r="K26" s="430">
        <f t="shared" si="2"/>
        <v>0</v>
      </c>
      <c r="L26" s="436"/>
      <c r="M26" s="436"/>
      <c r="N26" s="436"/>
      <c r="O26" s="436"/>
      <c r="P26" s="436"/>
      <c r="Q26" s="436"/>
      <c r="R26" s="436"/>
      <c r="S26" s="431">
        <f t="shared" si="3"/>
        <v>0</v>
      </c>
      <c r="T26" s="435"/>
      <c r="U26" s="436"/>
      <c r="V26" s="436"/>
      <c r="W26" s="429">
        <f t="shared" si="4"/>
        <v>0</v>
      </c>
      <c r="X26" s="436"/>
      <c r="Y26" s="436"/>
      <c r="Z26" s="436"/>
      <c r="AA26" s="436"/>
      <c r="AB26" s="436"/>
      <c r="AC26" s="436"/>
      <c r="AD26" s="436"/>
      <c r="AE26" s="437"/>
    </row>
    <row r="27" spans="1:31" ht="15" x14ac:dyDescent="0.25">
      <c r="A27" s="442" t="s">
        <v>497</v>
      </c>
      <c r="B27" s="440" t="s">
        <v>296</v>
      </c>
      <c r="C27" s="435"/>
      <c r="D27" s="436"/>
      <c r="E27" s="436"/>
      <c r="F27" s="436"/>
      <c r="G27" s="436"/>
      <c r="H27" s="436"/>
      <c r="I27" s="429">
        <f t="shared" si="0"/>
        <v>0</v>
      </c>
      <c r="J27" s="430">
        <f t="shared" si="1"/>
        <v>0</v>
      </c>
      <c r="K27" s="430">
        <f t="shared" si="2"/>
        <v>0</v>
      </c>
      <c r="L27" s="436"/>
      <c r="M27" s="436"/>
      <c r="N27" s="436"/>
      <c r="O27" s="436"/>
      <c r="P27" s="436"/>
      <c r="Q27" s="436"/>
      <c r="R27" s="436"/>
      <c r="S27" s="431">
        <f t="shared" si="3"/>
        <v>0</v>
      </c>
      <c r="T27" s="435"/>
      <c r="U27" s="436"/>
      <c r="V27" s="436"/>
      <c r="W27" s="429">
        <f t="shared" si="4"/>
        <v>0</v>
      </c>
      <c r="X27" s="436"/>
      <c r="Y27" s="436"/>
      <c r="Z27" s="436"/>
      <c r="AA27" s="436"/>
      <c r="AB27" s="436"/>
      <c r="AC27" s="436"/>
      <c r="AD27" s="436"/>
      <c r="AE27" s="437"/>
    </row>
    <row r="28" spans="1:31" ht="15" x14ac:dyDescent="0.25">
      <c r="A28" s="442" t="s">
        <v>498</v>
      </c>
      <c r="B28" s="434" t="s">
        <v>297</v>
      </c>
      <c r="C28" s="435"/>
      <c r="D28" s="436"/>
      <c r="E28" s="436"/>
      <c r="F28" s="436"/>
      <c r="G28" s="436"/>
      <c r="H28" s="436"/>
      <c r="I28" s="429">
        <f t="shared" si="0"/>
        <v>0</v>
      </c>
      <c r="J28" s="430">
        <f t="shared" si="1"/>
        <v>0</v>
      </c>
      <c r="K28" s="430">
        <f t="shared" si="2"/>
        <v>0</v>
      </c>
      <c r="L28" s="436"/>
      <c r="M28" s="436"/>
      <c r="N28" s="436"/>
      <c r="O28" s="436"/>
      <c r="P28" s="436"/>
      <c r="Q28" s="436"/>
      <c r="R28" s="436"/>
      <c r="S28" s="431">
        <f t="shared" si="3"/>
        <v>0</v>
      </c>
      <c r="T28" s="435"/>
      <c r="U28" s="436"/>
      <c r="V28" s="436"/>
      <c r="W28" s="429">
        <f t="shared" si="4"/>
        <v>0</v>
      </c>
      <c r="X28" s="436"/>
      <c r="Y28" s="436"/>
      <c r="Z28" s="436"/>
      <c r="AA28" s="436"/>
      <c r="AB28" s="436"/>
      <c r="AC28" s="436"/>
      <c r="AD28" s="436"/>
      <c r="AE28" s="437"/>
    </row>
    <row r="29" spans="1:31" ht="15" x14ac:dyDescent="0.25">
      <c r="A29" s="442" t="s">
        <v>499</v>
      </c>
      <c r="B29" s="434" t="s">
        <v>298</v>
      </c>
      <c r="C29" s="435"/>
      <c r="D29" s="436"/>
      <c r="E29" s="436"/>
      <c r="F29" s="436"/>
      <c r="G29" s="436"/>
      <c r="H29" s="436"/>
      <c r="I29" s="429">
        <f t="shared" si="0"/>
        <v>0</v>
      </c>
      <c r="J29" s="430">
        <f t="shared" si="1"/>
        <v>0</v>
      </c>
      <c r="K29" s="430">
        <f t="shared" si="2"/>
        <v>0</v>
      </c>
      <c r="L29" s="436"/>
      <c r="M29" s="436"/>
      <c r="N29" s="436"/>
      <c r="O29" s="436"/>
      <c r="P29" s="436"/>
      <c r="Q29" s="436"/>
      <c r="R29" s="436"/>
      <c r="S29" s="431">
        <f t="shared" si="3"/>
        <v>0</v>
      </c>
      <c r="T29" s="435"/>
      <c r="U29" s="436"/>
      <c r="V29" s="436"/>
      <c r="W29" s="429">
        <f t="shared" si="4"/>
        <v>0</v>
      </c>
      <c r="X29" s="436"/>
      <c r="Y29" s="436"/>
      <c r="Z29" s="436"/>
      <c r="AA29" s="436"/>
      <c r="AB29" s="436"/>
      <c r="AC29" s="436"/>
      <c r="AD29" s="436"/>
      <c r="AE29" s="437"/>
    </row>
    <row r="30" spans="1:31" ht="15" x14ac:dyDescent="0.25">
      <c r="A30" s="442" t="s">
        <v>500</v>
      </c>
      <c r="B30" s="434" t="s">
        <v>299</v>
      </c>
      <c r="C30" s="435"/>
      <c r="D30" s="436">
        <v>1</v>
      </c>
      <c r="E30" s="436"/>
      <c r="F30" s="436">
        <v>1</v>
      </c>
      <c r="G30" s="436"/>
      <c r="H30" s="436"/>
      <c r="I30" s="429">
        <f t="shared" si="0"/>
        <v>1</v>
      </c>
      <c r="J30" s="430">
        <f t="shared" si="1"/>
        <v>1</v>
      </c>
      <c r="K30" s="430">
        <f t="shared" si="2"/>
        <v>0</v>
      </c>
      <c r="L30" s="436"/>
      <c r="M30" s="436"/>
      <c r="N30" s="436"/>
      <c r="O30" s="436"/>
      <c r="P30" s="436"/>
      <c r="Q30" s="436"/>
      <c r="R30" s="436"/>
      <c r="S30" s="431">
        <f t="shared" si="3"/>
        <v>1</v>
      </c>
      <c r="T30" s="435"/>
      <c r="U30" s="436"/>
      <c r="V30" s="436"/>
      <c r="W30" s="429">
        <f t="shared" si="4"/>
        <v>0</v>
      </c>
      <c r="X30" s="436"/>
      <c r="Y30" s="436"/>
      <c r="Z30" s="436"/>
      <c r="AA30" s="436"/>
      <c r="AB30" s="436"/>
      <c r="AC30" s="436"/>
      <c r="AD30" s="436"/>
      <c r="AE30" s="437"/>
    </row>
    <row r="31" spans="1:31" ht="15" x14ac:dyDescent="0.25">
      <c r="A31" s="442" t="s">
        <v>501</v>
      </c>
      <c r="B31" s="434" t="s">
        <v>300</v>
      </c>
      <c r="C31" s="435"/>
      <c r="D31" s="436"/>
      <c r="E31" s="436"/>
      <c r="F31" s="436"/>
      <c r="G31" s="436"/>
      <c r="H31" s="436"/>
      <c r="I31" s="429">
        <f t="shared" si="0"/>
        <v>0</v>
      </c>
      <c r="J31" s="430">
        <f t="shared" si="1"/>
        <v>0</v>
      </c>
      <c r="K31" s="430">
        <f t="shared" si="2"/>
        <v>0</v>
      </c>
      <c r="L31" s="436"/>
      <c r="M31" s="436"/>
      <c r="N31" s="436"/>
      <c r="O31" s="436"/>
      <c r="P31" s="436"/>
      <c r="Q31" s="436"/>
      <c r="R31" s="436"/>
      <c r="S31" s="431">
        <f t="shared" si="3"/>
        <v>0</v>
      </c>
      <c r="T31" s="435"/>
      <c r="U31" s="436"/>
      <c r="V31" s="436"/>
      <c r="W31" s="429">
        <f t="shared" si="4"/>
        <v>0</v>
      </c>
      <c r="X31" s="436"/>
      <c r="Y31" s="436"/>
      <c r="Z31" s="436"/>
      <c r="AA31" s="436"/>
      <c r="AB31" s="436"/>
      <c r="AC31" s="436"/>
      <c r="AD31" s="436"/>
      <c r="AE31" s="437"/>
    </row>
    <row r="32" spans="1:31" ht="15" x14ac:dyDescent="0.25">
      <c r="A32" s="442" t="s">
        <v>502</v>
      </c>
      <c r="B32" s="434" t="s">
        <v>301</v>
      </c>
      <c r="C32" s="435"/>
      <c r="D32" s="436"/>
      <c r="E32" s="436"/>
      <c r="F32" s="436"/>
      <c r="G32" s="436"/>
      <c r="H32" s="436"/>
      <c r="I32" s="429">
        <f t="shared" si="0"/>
        <v>0</v>
      </c>
      <c r="J32" s="430">
        <f t="shared" si="1"/>
        <v>0</v>
      </c>
      <c r="K32" s="430">
        <f t="shared" si="2"/>
        <v>0</v>
      </c>
      <c r="L32" s="436"/>
      <c r="M32" s="436"/>
      <c r="N32" s="436"/>
      <c r="O32" s="436"/>
      <c r="P32" s="436"/>
      <c r="Q32" s="436"/>
      <c r="R32" s="436"/>
      <c r="S32" s="431">
        <f t="shared" si="3"/>
        <v>0</v>
      </c>
      <c r="T32" s="435"/>
      <c r="U32" s="436"/>
      <c r="V32" s="436"/>
      <c r="W32" s="429">
        <f t="shared" si="4"/>
        <v>0</v>
      </c>
      <c r="X32" s="436"/>
      <c r="Y32" s="436"/>
      <c r="Z32" s="436"/>
      <c r="AA32" s="436"/>
      <c r="AB32" s="436"/>
      <c r="AC32" s="436"/>
      <c r="AD32" s="436"/>
      <c r="AE32" s="437"/>
    </row>
    <row r="33" spans="1:31" ht="38.25" x14ac:dyDescent="0.25">
      <c r="A33" s="443" t="s">
        <v>503</v>
      </c>
      <c r="B33" s="434" t="s">
        <v>302</v>
      </c>
      <c r="C33" s="435"/>
      <c r="D33" s="436"/>
      <c r="E33" s="436"/>
      <c r="F33" s="436"/>
      <c r="G33" s="436"/>
      <c r="H33" s="436"/>
      <c r="I33" s="429">
        <f t="shared" si="0"/>
        <v>0</v>
      </c>
      <c r="J33" s="430">
        <f t="shared" si="1"/>
        <v>0</v>
      </c>
      <c r="K33" s="430">
        <f t="shared" si="2"/>
        <v>0</v>
      </c>
      <c r="L33" s="436"/>
      <c r="M33" s="436"/>
      <c r="N33" s="436"/>
      <c r="O33" s="436"/>
      <c r="P33" s="436"/>
      <c r="Q33" s="436"/>
      <c r="R33" s="436"/>
      <c r="S33" s="431">
        <f t="shared" si="3"/>
        <v>0</v>
      </c>
      <c r="T33" s="435"/>
      <c r="U33" s="436"/>
      <c r="V33" s="436"/>
      <c r="W33" s="429">
        <f t="shared" si="4"/>
        <v>0</v>
      </c>
      <c r="X33" s="436"/>
      <c r="Y33" s="436"/>
      <c r="Z33" s="436"/>
      <c r="AA33" s="436"/>
      <c r="AB33" s="436"/>
      <c r="AC33" s="436"/>
      <c r="AD33" s="436"/>
      <c r="AE33" s="437"/>
    </row>
    <row r="34" spans="1:31" ht="38.25" x14ac:dyDescent="0.25">
      <c r="A34" s="443" t="s">
        <v>504</v>
      </c>
      <c r="B34" s="434" t="s">
        <v>303</v>
      </c>
      <c r="C34" s="435"/>
      <c r="D34" s="436"/>
      <c r="E34" s="436"/>
      <c r="F34" s="436"/>
      <c r="G34" s="436"/>
      <c r="H34" s="436"/>
      <c r="I34" s="429">
        <f t="shared" si="0"/>
        <v>0</v>
      </c>
      <c r="J34" s="430">
        <f t="shared" si="1"/>
        <v>0</v>
      </c>
      <c r="K34" s="430">
        <f t="shared" si="2"/>
        <v>0</v>
      </c>
      <c r="L34" s="436"/>
      <c r="M34" s="436"/>
      <c r="N34" s="436"/>
      <c r="O34" s="436"/>
      <c r="P34" s="436"/>
      <c r="Q34" s="436"/>
      <c r="R34" s="436"/>
      <c r="S34" s="431">
        <f t="shared" si="3"/>
        <v>0</v>
      </c>
      <c r="T34" s="435"/>
      <c r="U34" s="436"/>
      <c r="V34" s="436"/>
      <c r="W34" s="429">
        <f t="shared" si="4"/>
        <v>0</v>
      </c>
      <c r="X34" s="436"/>
      <c r="Y34" s="436"/>
      <c r="Z34" s="436"/>
      <c r="AA34" s="436"/>
      <c r="AB34" s="436"/>
      <c r="AC34" s="436"/>
      <c r="AD34" s="436"/>
      <c r="AE34" s="437"/>
    </row>
    <row r="35" spans="1:31" ht="25.5" x14ac:dyDescent="0.25">
      <c r="A35" s="441" t="s">
        <v>505</v>
      </c>
      <c r="B35" s="434" t="s">
        <v>304</v>
      </c>
      <c r="C35" s="435"/>
      <c r="D35" s="436"/>
      <c r="E35" s="436"/>
      <c r="F35" s="436"/>
      <c r="G35" s="436"/>
      <c r="H35" s="436"/>
      <c r="I35" s="429">
        <f t="shared" si="0"/>
        <v>0</v>
      </c>
      <c r="J35" s="430">
        <f t="shared" si="1"/>
        <v>0</v>
      </c>
      <c r="K35" s="430">
        <f t="shared" si="2"/>
        <v>0</v>
      </c>
      <c r="L35" s="436"/>
      <c r="M35" s="436"/>
      <c r="N35" s="436"/>
      <c r="O35" s="436"/>
      <c r="P35" s="436"/>
      <c r="Q35" s="436"/>
      <c r="R35" s="436"/>
      <c r="S35" s="431">
        <f t="shared" si="3"/>
        <v>0</v>
      </c>
      <c r="T35" s="435"/>
      <c r="U35" s="436"/>
      <c r="V35" s="436"/>
      <c r="W35" s="429">
        <f t="shared" si="4"/>
        <v>0</v>
      </c>
      <c r="X35" s="436"/>
      <c r="Y35" s="436"/>
      <c r="Z35" s="436"/>
      <c r="AA35" s="436"/>
      <c r="AB35" s="436"/>
      <c r="AC35" s="436"/>
      <c r="AD35" s="436"/>
      <c r="AE35" s="437"/>
    </row>
    <row r="36" spans="1:31" ht="15" x14ac:dyDescent="0.25">
      <c r="A36" s="441" t="s">
        <v>506</v>
      </c>
      <c r="B36" s="434" t="s">
        <v>305</v>
      </c>
      <c r="C36" s="435"/>
      <c r="D36" s="436"/>
      <c r="E36" s="436"/>
      <c r="F36" s="436"/>
      <c r="G36" s="436"/>
      <c r="H36" s="436"/>
      <c r="I36" s="429">
        <f t="shared" si="0"/>
        <v>0</v>
      </c>
      <c r="J36" s="430">
        <f t="shared" si="1"/>
        <v>0</v>
      </c>
      <c r="K36" s="430">
        <f t="shared" si="2"/>
        <v>0</v>
      </c>
      <c r="L36" s="436"/>
      <c r="M36" s="436"/>
      <c r="N36" s="436"/>
      <c r="O36" s="436"/>
      <c r="P36" s="436"/>
      <c r="Q36" s="436"/>
      <c r="R36" s="436"/>
      <c r="S36" s="431">
        <f t="shared" si="3"/>
        <v>0</v>
      </c>
      <c r="T36" s="435"/>
      <c r="U36" s="436"/>
      <c r="V36" s="436"/>
      <c r="W36" s="429">
        <f t="shared" si="4"/>
        <v>0</v>
      </c>
      <c r="X36" s="436"/>
      <c r="Y36" s="436"/>
      <c r="Z36" s="436"/>
      <c r="AA36" s="436"/>
      <c r="AB36" s="436"/>
      <c r="AC36" s="436"/>
      <c r="AD36" s="436"/>
      <c r="AE36" s="437"/>
    </row>
    <row r="37" spans="1:31" ht="15" x14ac:dyDescent="0.25">
      <c r="A37" s="441" t="s">
        <v>507</v>
      </c>
      <c r="B37" s="434" t="s">
        <v>306</v>
      </c>
      <c r="C37" s="435"/>
      <c r="D37" s="436"/>
      <c r="E37" s="436"/>
      <c r="F37" s="436"/>
      <c r="G37" s="436"/>
      <c r="H37" s="436"/>
      <c r="I37" s="429">
        <f t="shared" si="0"/>
        <v>0</v>
      </c>
      <c r="J37" s="430">
        <f t="shared" si="1"/>
        <v>0</v>
      </c>
      <c r="K37" s="430">
        <f t="shared" si="2"/>
        <v>0</v>
      </c>
      <c r="L37" s="436"/>
      <c r="M37" s="436"/>
      <c r="N37" s="436"/>
      <c r="O37" s="436"/>
      <c r="P37" s="436"/>
      <c r="Q37" s="436"/>
      <c r="R37" s="436"/>
      <c r="S37" s="431">
        <f t="shared" si="3"/>
        <v>0</v>
      </c>
      <c r="T37" s="435"/>
      <c r="U37" s="436"/>
      <c r="V37" s="436"/>
      <c r="W37" s="429">
        <f t="shared" si="4"/>
        <v>0</v>
      </c>
      <c r="X37" s="436"/>
      <c r="Y37" s="436"/>
      <c r="Z37" s="436"/>
      <c r="AA37" s="436"/>
      <c r="AB37" s="436"/>
      <c r="AC37" s="436"/>
      <c r="AD37" s="436"/>
      <c r="AE37" s="437"/>
    </row>
    <row r="38" spans="1:31" ht="25.5" x14ac:dyDescent="0.25">
      <c r="A38" s="441" t="s">
        <v>508</v>
      </c>
      <c r="B38" s="434" t="s">
        <v>307</v>
      </c>
      <c r="C38" s="435"/>
      <c r="D38" s="436"/>
      <c r="E38" s="436"/>
      <c r="F38" s="436"/>
      <c r="G38" s="436"/>
      <c r="H38" s="436"/>
      <c r="I38" s="429">
        <f t="shared" si="0"/>
        <v>0</v>
      </c>
      <c r="J38" s="430">
        <f t="shared" si="1"/>
        <v>0</v>
      </c>
      <c r="K38" s="430">
        <f t="shared" si="2"/>
        <v>0</v>
      </c>
      <c r="L38" s="436"/>
      <c r="M38" s="436"/>
      <c r="N38" s="436"/>
      <c r="O38" s="436"/>
      <c r="P38" s="436"/>
      <c r="Q38" s="436"/>
      <c r="R38" s="436"/>
      <c r="S38" s="431">
        <f t="shared" si="3"/>
        <v>0</v>
      </c>
      <c r="T38" s="435"/>
      <c r="U38" s="436"/>
      <c r="V38" s="436"/>
      <c r="W38" s="429">
        <f t="shared" si="4"/>
        <v>0</v>
      </c>
      <c r="X38" s="436"/>
      <c r="Y38" s="436"/>
      <c r="Z38" s="436"/>
      <c r="AA38" s="436"/>
      <c r="AB38" s="436"/>
      <c r="AC38" s="436"/>
      <c r="AD38" s="436"/>
      <c r="AE38" s="437"/>
    </row>
    <row r="39" spans="1:31" ht="25.5" x14ac:dyDescent="0.25">
      <c r="A39" s="441" t="s">
        <v>509</v>
      </c>
      <c r="B39" s="434" t="s">
        <v>308</v>
      </c>
      <c r="C39" s="435"/>
      <c r="D39" s="436"/>
      <c r="E39" s="436"/>
      <c r="F39" s="436"/>
      <c r="G39" s="436"/>
      <c r="H39" s="436"/>
      <c r="I39" s="429">
        <f t="shared" si="0"/>
        <v>0</v>
      </c>
      <c r="J39" s="430">
        <f t="shared" si="1"/>
        <v>0</v>
      </c>
      <c r="K39" s="430">
        <f t="shared" si="2"/>
        <v>0</v>
      </c>
      <c r="L39" s="436"/>
      <c r="M39" s="436"/>
      <c r="N39" s="436"/>
      <c r="O39" s="436"/>
      <c r="P39" s="436"/>
      <c r="Q39" s="436"/>
      <c r="R39" s="436"/>
      <c r="S39" s="431">
        <f t="shared" si="3"/>
        <v>0</v>
      </c>
      <c r="T39" s="435"/>
      <c r="U39" s="436"/>
      <c r="V39" s="436"/>
      <c r="W39" s="429">
        <f t="shared" si="4"/>
        <v>0</v>
      </c>
      <c r="X39" s="436"/>
      <c r="Y39" s="436"/>
      <c r="Z39" s="436"/>
      <c r="AA39" s="436"/>
      <c r="AB39" s="436"/>
      <c r="AC39" s="436"/>
      <c r="AD39" s="436"/>
      <c r="AE39" s="437"/>
    </row>
    <row r="40" spans="1:31" ht="33" x14ac:dyDescent="0.25">
      <c r="A40" s="425" t="s">
        <v>309</v>
      </c>
      <c r="B40" s="426" t="s">
        <v>98</v>
      </c>
      <c r="C40" s="427"/>
      <c r="D40" s="428">
        <v>1</v>
      </c>
      <c r="E40" s="428"/>
      <c r="F40" s="428">
        <v>1</v>
      </c>
      <c r="G40" s="428"/>
      <c r="H40" s="428"/>
      <c r="I40" s="429">
        <f t="shared" si="0"/>
        <v>1</v>
      </c>
      <c r="J40" s="430">
        <f t="shared" si="1"/>
        <v>1</v>
      </c>
      <c r="K40" s="430">
        <f t="shared" si="2"/>
        <v>0</v>
      </c>
      <c r="L40" s="428"/>
      <c r="M40" s="428"/>
      <c r="N40" s="428"/>
      <c r="O40" s="428"/>
      <c r="P40" s="428"/>
      <c r="Q40" s="428"/>
      <c r="R40" s="428"/>
      <c r="S40" s="431">
        <f t="shared" si="3"/>
        <v>1</v>
      </c>
      <c r="T40" s="427"/>
      <c r="U40" s="428"/>
      <c r="V40" s="428"/>
      <c r="W40" s="429">
        <f t="shared" si="4"/>
        <v>0</v>
      </c>
      <c r="X40" s="428"/>
      <c r="Y40" s="428"/>
      <c r="Z40" s="428"/>
      <c r="AA40" s="428"/>
      <c r="AB40" s="428"/>
      <c r="AC40" s="428"/>
      <c r="AD40" s="428"/>
      <c r="AE40" s="432"/>
    </row>
    <row r="41" spans="1:31" ht="29.25" x14ac:dyDescent="0.25">
      <c r="A41" s="439" t="s">
        <v>551</v>
      </c>
      <c r="B41" s="434" t="s">
        <v>151</v>
      </c>
      <c r="C41" s="435"/>
      <c r="D41" s="436"/>
      <c r="E41" s="436"/>
      <c r="F41" s="436"/>
      <c r="G41" s="436"/>
      <c r="H41" s="436"/>
      <c r="I41" s="429">
        <f t="shared" si="0"/>
        <v>0</v>
      </c>
      <c r="J41" s="430">
        <f t="shared" si="1"/>
        <v>0</v>
      </c>
      <c r="K41" s="430">
        <f t="shared" si="2"/>
        <v>0</v>
      </c>
      <c r="L41" s="436"/>
      <c r="M41" s="436"/>
      <c r="N41" s="436"/>
      <c r="O41" s="436"/>
      <c r="P41" s="436"/>
      <c r="Q41" s="436"/>
      <c r="R41" s="436"/>
      <c r="S41" s="431">
        <f t="shared" si="3"/>
        <v>0</v>
      </c>
      <c r="T41" s="435"/>
      <c r="U41" s="436"/>
      <c r="V41" s="436"/>
      <c r="W41" s="429">
        <f t="shared" si="4"/>
        <v>0</v>
      </c>
      <c r="X41" s="436"/>
      <c r="Y41" s="436"/>
      <c r="Z41" s="436"/>
      <c r="AA41" s="436"/>
      <c r="AB41" s="436"/>
      <c r="AC41" s="436"/>
      <c r="AD41" s="436"/>
      <c r="AE41" s="437"/>
    </row>
    <row r="42" spans="1:31" ht="15" x14ac:dyDescent="0.25">
      <c r="A42" s="438" t="s">
        <v>510</v>
      </c>
      <c r="B42" s="434" t="s">
        <v>310</v>
      </c>
      <c r="C42" s="435"/>
      <c r="D42" s="436"/>
      <c r="E42" s="436"/>
      <c r="F42" s="436"/>
      <c r="G42" s="436"/>
      <c r="H42" s="436"/>
      <c r="I42" s="429">
        <f t="shared" si="0"/>
        <v>0</v>
      </c>
      <c r="J42" s="430">
        <f t="shared" si="1"/>
        <v>0</v>
      </c>
      <c r="K42" s="430">
        <f t="shared" si="2"/>
        <v>0</v>
      </c>
      <c r="L42" s="436"/>
      <c r="M42" s="436"/>
      <c r="N42" s="436"/>
      <c r="O42" s="436"/>
      <c r="P42" s="436"/>
      <c r="Q42" s="436"/>
      <c r="R42" s="436"/>
      <c r="S42" s="431">
        <f t="shared" si="3"/>
        <v>0</v>
      </c>
      <c r="T42" s="435"/>
      <c r="U42" s="436"/>
      <c r="V42" s="436"/>
      <c r="W42" s="429">
        <f t="shared" si="4"/>
        <v>0</v>
      </c>
      <c r="X42" s="436"/>
      <c r="Y42" s="436"/>
      <c r="Z42" s="436"/>
      <c r="AA42" s="436"/>
      <c r="AB42" s="436"/>
      <c r="AC42" s="436"/>
      <c r="AD42" s="436"/>
      <c r="AE42" s="437"/>
    </row>
    <row r="43" spans="1:31" ht="25.5" x14ac:dyDescent="0.25">
      <c r="A43" s="441" t="s">
        <v>511</v>
      </c>
      <c r="B43" s="440" t="s">
        <v>152</v>
      </c>
      <c r="C43" s="435"/>
      <c r="D43" s="436"/>
      <c r="E43" s="436"/>
      <c r="F43" s="436"/>
      <c r="G43" s="436"/>
      <c r="H43" s="436"/>
      <c r="I43" s="429">
        <f t="shared" si="0"/>
        <v>0</v>
      </c>
      <c r="J43" s="430">
        <f t="shared" si="1"/>
        <v>0</v>
      </c>
      <c r="K43" s="430">
        <f t="shared" si="2"/>
        <v>0</v>
      </c>
      <c r="L43" s="436"/>
      <c r="M43" s="436"/>
      <c r="N43" s="436"/>
      <c r="O43" s="436"/>
      <c r="P43" s="436"/>
      <c r="Q43" s="436"/>
      <c r="R43" s="436"/>
      <c r="S43" s="431">
        <f t="shared" si="3"/>
        <v>0</v>
      </c>
      <c r="T43" s="435"/>
      <c r="U43" s="436"/>
      <c r="V43" s="436"/>
      <c r="W43" s="429">
        <f t="shared" si="4"/>
        <v>0</v>
      </c>
      <c r="X43" s="436"/>
      <c r="Y43" s="436"/>
      <c r="Z43" s="436"/>
      <c r="AA43" s="436"/>
      <c r="AB43" s="436"/>
      <c r="AC43" s="436"/>
      <c r="AD43" s="436"/>
      <c r="AE43" s="437"/>
    </row>
    <row r="44" spans="1:31" ht="15" x14ac:dyDescent="0.25">
      <c r="A44" s="441" t="s">
        <v>512</v>
      </c>
      <c r="B44" s="440" t="s">
        <v>153</v>
      </c>
      <c r="C44" s="435"/>
      <c r="D44" s="436"/>
      <c r="E44" s="436"/>
      <c r="F44" s="436"/>
      <c r="G44" s="436"/>
      <c r="H44" s="436"/>
      <c r="I44" s="429">
        <f t="shared" si="0"/>
        <v>0</v>
      </c>
      <c r="J44" s="430">
        <f t="shared" si="1"/>
        <v>0</v>
      </c>
      <c r="K44" s="430">
        <f t="shared" si="2"/>
        <v>0</v>
      </c>
      <c r="L44" s="436"/>
      <c r="M44" s="436"/>
      <c r="N44" s="436"/>
      <c r="O44" s="436"/>
      <c r="P44" s="436"/>
      <c r="Q44" s="436"/>
      <c r="R44" s="436"/>
      <c r="S44" s="431">
        <f t="shared" si="3"/>
        <v>0</v>
      </c>
      <c r="T44" s="435"/>
      <c r="U44" s="436"/>
      <c r="V44" s="436"/>
      <c r="W44" s="429">
        <f t="shared" si="4"/>
        <v>0</v>
      </c>
      <c r="X44" s="436"/>
      <c r="Y44" s="436"/>
      <c r="Z44" s="436"/>
      <c r="AA44" s="436"/>
      <c r="AB44" s="436"/>
      <c r="AC44" s="436"/>
      <c r="AD44" s="436"/>
      <c r="AE44" s="437"/>
    </row>
    <row r="45" spans="1:31" ht="25.5" x14ac:dyDescent="0.25">
      <c r="A45" s="441" t="s">
        <v>513</v>
      </c>
      <c r="B45" s="440" t="s">
        <v>154</v>
      </c>
      <c r="C45" s="435"/>
      <c r="D45" s="436"/>
      <c r="E45" s="436"/>
      <c r="F45" s="436"/>
      <c r="G45" s="436"/>
      <c r="H45" s="436"/>
      <c r="I45" s="429">
        <f t="shared" si="0"/>
        <v>0</v>
      </c>
      <c r="J45" s="430">
        <f t="shared" si="1"/>
        <v>0</v>
      </c>
      <c r="K45" s="430">
        <f t="shared" si="2"/>
        <v>0</v>
      </c>
      <c r="L45" s="436"/>
      <c r="M45" s="436"/>
      <c r="N45" s="436"/>
      <c r="O45" s="436"/>
      <c r="P45" s="436"/>
      <c r="Q45" s="436"/>
      <c r="R45" s="436"/>
      <c r="S45" s="431">
        <f t="shared" si="3"/>
        <v>0</v>
      </c>
      <c r="T45" s="435"/>
      <c r="U45" s="436"/>
      <c r="V45" s="436"/>
      <c r="W45" s="429">
        <f t="shared" si="4"/>
        <v>0</v>
      </c>
      <c r="X45" s="436"/>
      <c r="Y45" s="436"/>
      <c r="Z45" s="436"/>
      <c r="AA45" s="436"/>
      <c r="AB45" s="436"/>
      <c r="AC45" s="436"/>
      <c r="AD45" s="436"/>
      <c r="AE45" s="437"/>
    </row>
    <row r="46" spans="1:31" ht="15" x14ac:dyDescent="0.25">
      <c r="A46" s="441" t="s">
        <v>514</v>
      </c>
      <c r="B46" s="440" t="s">
        <v>311</v>
      </c>
      <c r="C46" s="435"/>
      <c r="D46" s="436"/>
      <c r="E46" s="436"/>
      <c r="F46" s="436"/>
      <c r="G46" s="436"/>
      <c r="H46" s="436"/>
      <c r="I46" s="429">
        <f t="shared" si="0"/>
        <v>0</v>
      </c>
      <c r="J46" s="430">
        <f t="shared" si="1"/>
        <v>0</v>
      </c>
      <c r="K46" s="430">
        <f t="shared" si="2"/>
        <v>0</v>
      </c>
      <c r="L46" s="436"/>
      <c r="M46" s="436"/>
      <c r="N46" s="436"/>
      <c r="O46" s="436"/>
      <c r="P46" s="436"/>
      <c r="Q46" s="436"/>
      <c r="R46" s="436"/>
      <c r="S46" s="431">
        <f t="shared" si="3"/>
        <v>0</v>
      </c>
      <c r="T46" s="435"/>
      <c r="U46" s="436"/>
      <c r="V46" s="436"/>
      <c r="W46" s="429">
        <f t="shared" si="4"/>
        <v>0</v>
      </c>
      <c r="X46" s="436"/>
      <c r="Y46" s="436"/>
      <c r="Z46" s="436"/>
      <c r="AA46" s="436"/>
      <c r="AB46" s="436"/>
      <c r="AC46" s="436"/>
      <c r="AD46" s="436"/>
      <c r="AE46" s="437"/>
    </row>
    <row r="47" spans="1:31" ht="25.5" x14ac:dyDescent="0.25">
      <c r="A47" s="441" t="s">
        <v>515</v>
      </c>
      <c r="B47" s="440" t="s">
        <v>312</v>
      </c>
      <c r="C47" s="435"/>
      <c r="D47" s="436"/>
      <c r="E47" s="436"/>
      <c r="F47" s="436"/>
      <c r="G47" s="436"/>
      <c r="H47" s="436"/>
      <c r="I47" s="429">
        <f t="shared" si="0"/>
        <v>0</v>
      </c>
      <c r="J47" s="430">
        <f t="shared" si="1"/>
        <v>0</v>
      </c>
      <c r="K47" s="430">
        <f t="shared" si="2"/>
        <v>0</v>
      </c>
      <c r="L47" s="436"/>
      <c r="M47" s="436"/>
      <c r="N47" s="436"/>
      <c r="O47" s="436"/>
      <c r="P47" s="436"/>
      <c r="Q47" s="436"/>
      <c r="R47" s="436"/>
      <c r="S47" s="431">
        <f t="shared" si="3"/>
        <v>0</v>
      </c>
      <c r="T47" s="435"/>
      <c r="U47" s="436"/>
      <c r="V47" s="436"/>
      <c r="W47" s="429">
        <f t="shared" si="4"/>
        <v>0</v>
      </c>
      <c r="X47" s="436"/>
      <c r="Y47" s="436"/>
      <c r="Z47" s="436"/>
      <c r="AA47" s="436"/>
      <c r="AB47" s="436"/>
      <c r="AC47" s="436"/>
      <c r="AD47" s="436"/>
      <c r="AE47" s="437"/>
    </row>
    <row r="48" spans="1:31" ht="33" x14ac:dyDescent="0.25">
      <c r="A48" s="425" t="s">
        <v>313</v>
      </c>
      <c r="B48" s="426" t="s">
        <v>99</v>
      </c>
      <c r="C48" s="427">
        <v>2</v>
      </c>
      <c r="D48" s="428">
        <v>2</v>
      </c>
      <c r="E48" s="428"/>
      <c r="F48" s="428">
        <v>2</v>
      </c>
      <c r="G48" s="428"/>
      <c r="H48" s="428"/>
      <c r="I48" s="429">
        <f t="shared" si="0"/>
        <v>2</v>
      </c>
      <c r="J48" s="430">
        <f t="shared" si="1"/>
        <v>4</v>
      </c>
      <c r="K48" s="430">
        <f t="shared" si="2"/>
        <v>4</v>
      </c>
      <c r="L48" s="428">
        <v>2</v>
      </c>
      <c r="M48" s="428">
        <v>2</v>
      </c>
      <c r="N48" s="428">
        <v>1</v>
      </c>
      <c r="O48" s="428"/>
      <c r="P48" s="428"/>
      <c r="Q48" s="428">
        <v>1</v>
      </c>
      <c r="R48" s="428">
        <v>1</v>
      </c>
      <c r="S48" s="431">
        <f t="shared" si="3"/>
        <v>0</v>
      </c>
      <c r="T48" s="427">
        <v>4</v>
      </c>
      <c r="U48" s="428"/>
      <c r="V48" s="428"/>
      <c r="W48" s="429">
        <f t="shared" si="4"/>
        <v>3</v>
      </c>
      <c r="X48" s="428"/>
      <c r="Y48" s="428">
        <v>1</v>
      </c>
      <c r="Z48" s="428">
        <v>1</v>
      </c>
      <c r="AA48" s="428"/>
      <c r="AB48" s="428"/>
      <c r="AC48" s="428">
        <v>1</v>
      </c>
      <c r="AD48" s="428">
        <v>1</v>
      </c>
      <c r="AE48" s="432">
        <v>1</v>
      </c>
    </row>
    <row r="49" spans="1:31" ht="16.5" x14ac:dyDescent="0.25">
      <c r="A49" s="425" t="s">
        <v>314</v>
      </c>
      <c r="B49" s="426" t="s">
        <v>155</v>
      </c>
      <c r="C49" s="427">
        <v>4</v>
      </c>
      <c r="D49" s="428">
        <v>27</v>
      </c>
      <c r="E49" s="428"/>
      <c r="F49" s="428">
        <v>27</v>
      </c>
      <c r="G49" s="428"/>
      <c r="H49" s="428">
        <v>1</v>
      </c>
      <c r="I49" s="429">
        <f t="shared" si="0"/>
        <v>28</v>
      </c>
      <c r="J49" s="430">
        <f t="shared" si="1"/>
        <v>32</v>
      </c>
      <c r="K49" s="430">
        <f t="shared" si="2"/>
        <v>24</v>
      </c>
      <c r="L49" s="428">
        <v>3</v>
      </c>
      <c r="M49" s="428">
        <v>21</v>
      </c>
      <c r="N49" s="428">
        <v>20</v>
      </c>
      <c r="O49" s="428"/>
      <c r="P49" s="428"/>
      <c r="Q49" s="428">
        <v>21</v>
      </c>
      <c r="R49" s="428">
        <v>4</v>
      </c>
      <c r="S49" s="431">
        <f t="shared" si="3"/>
        <v>8</v>
      </c>
      <c r="T49" s="427">
        <v>28</v>
      </c>
      <c r="U49" s="428">
        <v>2</v>
      </c>
      <c r="V49" s="428"/>
      <c r="W49" s="429">
        <f t="shared" si="4"/>
        <v>25</v>
      </c>
      <c r="X49" s="428"/>
      <c r="Y49" s="428">
        <v>14</v>
      </c>
      <c r="Z49" s="428">
        <v>9</v>
      </c>
      <c r="AA49" s="428"/>
      <c r="AB49" s="428"/>
      <c r="AC49" s="428">
        <v>11</v>
      </c>
      <c r="AD49" s="428"/>
      <c r="AE49" s="432">
        <v>24</v>
      </c>
    </row>
    <row r="50" spans="1:31" ht="16.5" x14ac:dyDescent="0.25">
      <c r="A50" s="439" t="s">
        <v>552</v>
      </c>
      <c r="B50" s="440" t="s">
        <v>315</v>
      </c>
      <c r="C50" s="435"/>
      <c r="D50" s="436">
        <v>10</v>
      </c>
      <c r="E50" s="436"/>
      <c r="F50" s="436">
        <v>10</v>
      </c>
      <c r="G50" s="436"/>
      <c r="H50" s="436"/>
      <c r="I50" s="429">
        <f t="shared" si="0"/>
        <v>10</v>
      </c>
      <c r="J50" s="430">
        <f t="shared" si="1"/>
        <v>10</v>
      </c>
      <c r="K50" s="430">
        <f t="shared" si="2"/>
        <v>10</v>
      </c>
      <c r="L50" s="436"/>
      <c r="M50" s="436">
        <v>10</v>
      </c>
      <c r="N50" s="436">
        <v>10</v>
      </c>
      <c r="O50" s="436"/>
      <c r="P50" s="436"/>
      <c r="Q50" s="436">
        <v>10</v>
      </c>
      <c r="R50" s="436"/>
      <c r="S50" s="431">
        <f t="shared" si="3"/>
        <v>0</v>
      </c>
      <c r="T50" s="435">
        <v>11</v>
      </c>
      <c r="U50" s="436"/>
      <c r="V50" s="436"/>
      <c r="W50" s="429">
        <f t="shared" si="4"/>
        <v>11</v>
      </c>
      <c r="X50" s="436"/>
      <c r="Y50" s="436">
        <v>2</v>
      </c>
      <c r="Z50" s="436">
        <v>2</v>
      </c>
      <c r="AA50" s="436"/>
      <c r="AB50" s="436"/>
      <c r="AC50" s="436">
        <v>9</v>
      </c>
      <c r="AD50" s="436"/>
      <c r="AE50" s="437">
        <v>11</v>
      </c>
    </row>
    <row r="51" spans="1:31" ht="15" x14ac:dyDescent="0.25">
      <c r="A51" s="441" t="s">
        <v>516</v>
      </c>
      <c r="B51" s="440" t="s">
        <v>316</v>
      </c>
      <c r="C51" s="435">
        <v>2</v>
      </c>
      <c r="D51" s="436">
        <v>6</v>
      </c>
      <c r="E51" s="436"/>
      <c r="F51" s="436">
        <v>6</v>
      </c>
      <c r="G51" s="436"/>
      <c r="H51" s="436"/>
      <c r="I51" s="429">
        <f t="shared" si="0"/>
        <v>6</v>
      </c>
      <c r="J51" s="430">
        <f t="shared" si="1"/>
        <v>8</v>
      </c>
      <c r="K51" s="430">
        <f t="shared" si="2"/>
        <v>7</v>
      </c>
      <c r="L51" s="436">
        <v>1</v>
      </c>
      <c r="M51" s="436">
        <v>6</v>
      </c>
      <c r="N51" s="436">
        <v>6</v>
      </c>
      <c r="O51" s="436"/>
      <c r="P51" s="436"/>
      <c r="Q51" s="436">
        <v>6</v>
      </c>
      <c r="R51" s="436"/>
      <c r="S51" s="431">
        <f t="shared" si="3"/>
        <v>1</v>
      </c>
      <c r="T51" s="435">
        <v>10</v>
      </c>
      <c r="U51" s="436"/>
      <c r="V51" s="436"/>
      <c r="W51" s="429">
        <f t="shared" si="4"/>
        <v>10</v>
      </c>
      <c r="X51" s="436"/>
      <c r="Y51" s="436">
        <v>9</v>
      </c>
      <c r="Z51" s="436">
        <v>6</v>
      </c>
      <c r="AA51" s="436"/>
      <c r="AB51" s="436"/>
      <c r="AC51" s="436">
        <v>1</v>
      </c>
      <c r="AD51" s="436"/>
      <c r="AE51" s="437">
        <v>9</v>
      </c>
    </row>
    <row r="52" spans="1:31" ht="15" x14ac:dyDescent="0.25">
      <c r="A52" s="441" t="s">
        <v>517</v>
      </c>
      <c r="B52" s="440" t="s">
        <v>317</v>
      </c>
      <c r="C52" s="435"/>
      <c r="D52" s="436"/>
      <c r="E52" s="436"/>
      <c r="F52" s="436"/>
      <c r="G52" s="436"/>
      <c r="H52" s="436"/>
      <c r="I52" s="429">
        <f t="shared" si="0"/>
        <v>0</v>
      </c>
      <c r="J52" s="430">
        <f t="shared" si="1"/>
        <v>0</v>
      </c>
      <c r="K52" s="430">
        <f t="shared" si="2"/>
        <v>0</v>
      </c>
      <c r="L52" s="436"/>
      <c r="M52" s="436"/>
      <c r="N52" s="436"/>
      <c r="O52" s="436"/>
      <c r="P52" s="436"/>
      <c r="Q52" s="436"/>
      <c r="R52" s="436"/>
      <c r="S52" s="431">
        <f t="shared" si="3"/>
        <v>0</v>
      </c>
      <c r="T52" s="435"/>
      <c r="U52" s="436"/>
      <c r="V52" s="436"/>
      <c r="W52" s="429">
        <f t="shared" si="4"/>
        <v>0</v>
      </c>
      <c r="X52" s="436"/>
      <c r="Y52" s="436"/>
      <c r="Z52" s="436"/>
      <c r="AA52" s="436"/>
      <c r="AB52" s="436"/>
      <c r="AC52" s="436"/>
      <c r="AD52" s="436"/>
      <c r="AE52" s="437"/>
    </row>
    <row r="53" spans="1:31" ht="76.5" x14ac:dyDescent="0.25">
      <c r="A53" s="441" t="s">
        <v>518</v>
      </c>
      <c r="B53" s="440" t="s">
        <v>318</v>
      </c>
      <c r="C53" s="435"/>
      <c r="D53" s="436"/>
      <c r="E53" s="436"/>
      <c r="F53" s="436"/>
      <c r="G53" s="436"/>
      <c r="H53" s="436"/>
      <c r="I53" s="429">
        <f t="shared" si="0"/>
        <v>0</v>
      </c>
      <c r="J53" s="430">
        <f t="shared" si="1"/>
        <v>0</v>
      </c>
      <c r="K53" s="430">
        <f t="shared" si="2"/>
        <v>0</v>
      </c>
      <c r="L53" s="436"/>
      <c r="M53" s="436"/>
      <c r="N53" s="436"/>
      <c r="O53" s="436"/>
      <c r="P53" s="436"/>
      <c r="Q53" s="436"/>
      <c r="R53" s="436"/>
      <c r="S53" s="431">
        <f t="shared" si="3"/>
        <v>0</v>
      </c>
      <c r="T53" s="435"/>
      <c r="U53" s="436"/>
      <c r="V53" s="436"/>
      <c r="W53" s="429">
        <f t="shared" si="4"/>
        <v>0</v>
      </c>
      <c r="X53" s="436"/>
      <c r="Y53" s="436"/>
      <c r="Z53" s="436"/>
      <c r="AA53" s="436"/>
      <c r="AB53" s="436"/>
      <c r="AC53" s="436"/>
      <c r="AD53" s="436"/>
      <c r="AE53" s="437"/>
    </row>
    <row r="54" spans="1:31" ht="25.5" x14ac:dyDescent="0.25">
      <c r="A54" s="441" t="s">
        <v>519</v>
      </c>
      <c r="B54" s="440" t="s">
        <v>319</v>
      </c>
      <c r="C54" s="435">
        <v>1</v>
      </c>
      <c r="D54" s="436">
        <v>4</v>
      </c>
      <c r="E54" s="436"/>
      <c r="F54" s="436">
        <v>4</v>
      </c>
      <c r="G54" s="436"/>
      <c r="H54" s="436">
        <v>1</v>
      </c>
      <c r="I54" s="429">
        <f t="shared" si="0"/>
        <v>5</v>
      </c>
      <c r="J54" s="430">
        <f t="shared" si="1"/>
        <v>6</v>
      </c>
      <c r="K54" s="430">
        <f t="shared" si="2"/>
        <v>4</v>
      </c>
      <c r="L54" s="436">
        <v>2</v>
      </c>
      <c r="M54" s="436">
        <v>2</v>
      </c>
      <c r="N54" s="436">
        <v>1</v>
      </c>
      <c r="O54" s="436"/>
      <c r="P54" s="436"/>
      <c r="Q54" s="436">
        <v>2</v>
      </c>
      <c r="R54" s="436">
        <v>3</v>
      </c>
      <c r="S54" s="431">
        <f t="shared" si="3"/>
        <v>2</v>
      </c>
      <c r="T54" s="435">
        <v>4</v>
      </c>
      <c r="U54" s="436">
        <v>2</v>
      </c>
      <c r="V54" s="436"/>
      <c r="W54" s="429">
        <f t="shared" si="4"/>
        <v>1</v>
      </c>
      <c r="X54" s="436"/>
      <c r="Y54" s="436">
        <v>1</v>
      </c>
      <c r="Z54" s="436"/>
      <c r="AA54" s="436"/>
      <c r="AB54" s="436"/>
      <c r="AC54" s="436"/>
      <c r="AD54" s="436"/>
      <c r="AE54" s="437">
        <v>1</v>
      </c>
    </row>
    <row r="55" spans="1:31" ht="15" x14ac:dyDescent="0.25">
      <c r="A55" s="441" t="s">
        <v>320</v>
      </c>
      <c r="B55" s="440" t="s">
        <v>321</v>
      </c>
      <c r="C55" s="435"/>
      <c r="D55" s="436"/>
      <c r="E55" s="436"/>
      <c r="F55" s="436"/>
      <c r="G55" s="436"/>
      <c r="H55" s="436"/>
      <c r="I55" s="429">
        <f t="shared" si="0"/>
        <v>0</v>
      </c>
      <c r="J55" s="430">
        <f t="shared" si="1"/>
        <v>0</v>
      </c>
      <c r="K55" s="430">
        <f t="shared" si="2"/>
        <v>0</v>
      </c>
      <c r="L55" s="436"/>
      <c r="M55" s="436"/>
      <c r="N55" s="436"/>
      <c r="O55" s="436"/>
      <c r="P55" s="436"/>
      <c r="Q55" s="436"/>
      <c r="R55" s="436"/>
      <c r="S55" s="431">
        <f t="shared" si="3"/>
        <v>0</v>
      </c>
      <c r="T55" s="435"/>
      <c r="U55" s="436"/>
      <c r="V55" s="436"/>
      <c r="W55" s="429">
        <f t="shared" si="4"/>
        <v>0</v>
      </c>
      <c r="X55" s="436"/>
      <c r="Y55" s="436"/>
      <c r="Z55" s="436"/>
      <c r="AA55" s="436"/>
      <c r="AB55" s="436"/>
      <c r="AC55" s="436"/>
      <c r="AD55" s="436"/>
      <c r="AE55" s="437"/>
    </row>
    <row r="56" spans="1:31" ht="15" x14ac:dyDescent="0.25">
      <c r="A56" s="441" t="s">
        <v>520</v>
      </c>
      <c r="B56" s="440" t="s">
        <v>322</v>
      </c>
      <c r="C56" s="435"/>
      <c r="D56" s="436"/>
      <c r="E56" s="436"/>
      <c r="F56" s="436"/>
      <c r="G56" s="436"/>
      <c r="H56" s="436"/>
      <c r="I56" s="429">
        <f t="shared" si="0"/>
        <v>0</v>
      </c>
      <c r="J56" s="430">
        <f t="shared" si="1"/>
        <v>0</v>
      </c>
      <c r="K56" s="430">
        <f t="shared" si="2"/>
        <v>0</v>
      </c>
      <c r="L56" s="436"/>
      <c r="M56" s="436"/>
      <c r="N56" s="436"/>
      <c r="O56" s="436"/>
      <c r="P56" s="436"/>
      <c r="Q56" s="436"/>
      <c r="R56" s="436"/>
      <c r="S56" s="431">
        <f t="shared" si="3"/>
        <v>0</v>
      </c>
      <c r="T56" s="435"/>
      <c r="U56" s="436"/>
      <c r="V56" s="436"/>
      <c r="W56" s="429">
        <f t="shared" si="4"/>
        <v>0</v>
      </c>
      <c r="X56" s="436"/>
      <c r="Y56" s="436"/>
      <c r="Z56" s="436"/>
      <c r="AA56" s="436"/>
      <c r="AB56" s="436"/>
      <c r="AC56" s="436"/>
      <c r="AD56" s="436"/>
      <c r="AE56" s="437"/>
    </row>
    <row r="57" spans="1:31" ht="15" x14ac:dyDescent="0.25">
      <c r="A57" s="441" t="s">
        <v>521</v>
      </c>
      <c r="B57" s="440" t="s">
        <v>323</v>
      </c>
      <c r="C57" s="435"/>
      <c r="D57" s="436"/>
      <c r="E57" s="436"/>
      <c r="F57" s="436"/>
      <c r="G57" s="436"/>
      <c r="H57" s="436"/>
      <c r="I57" s="429">
        <f t="shared" si="0"/>
        <v>0</v>
      </c>
      <c r="J57" s="430">
        <f t="shared" si="1"/>
        <v>0</v>
      </c>
      <c r="K57" s="430">
        <f t="shared" si="2"/>
        <v>0</v>
      </c>
      <c r="L57" s="436"/>
      <c r="M57" s="436"/>
      <c r="N57" s="436"/>
      <c r="O57" s="436"/>
      <c r="P57" s="436"/>
      <c r="Q57" s="436"/>
      <c r="R57" s="436"/>
      <c r="S57" s="431">
        <f t="shared" si="3"/>
        <v>0</v>
      </c>
      <c r="T57" s="435"/>
      <c r="U57" s="436"/>
      <c r="V57" s="436"/>
      <c r="W57" s="429">
        <f t="shared" si="4"/>
        <v>0</v>
      </c>
      <c r="X57" s="436"/>
      <c r="Y57" s="436"/>
      <c r="Z57" s="436"/>
      <c r="AA57" s="436"/>
      <c r="AB57" s="436"/>
      <c r="AC57" s="436"/>
      <c r="AD57" s="436"/>
      <c r="AE57" s="437"/>
    </row>
    <row r="58" spans="1:31" ht="15" x14ac:dyDescent="0.25">
      <c r="A58" s="441" t="s">
        <v>324</v>
      </c>
      <c r="B58" s="440" t="s">
        <v>325</v>
      </c>
      <c r="C58" s="435"/>
      <c r="D58" s="436"/>
      <c r="E58" s="436"/>
      <c r="F58" s="436"/>
      <c r="G58" s="436"/>
      <c r="H58" s="436"/>
      <c r="I58" s="429">
        <f t="shared" si="0"/>
        <v>0</v>
      </c>
      <c r="J58" s="430">
        <f t="shared" si="1"/>
        <v>0</v>
      </c>
      <c r="K58" s="430">
        <f t="shared" si="2"/>
        <v>0</v>
      </c>
      <c r="L58" s="436"/>
      <c r="M58" s="436"/>
      <c r="N58" s="436"/>
      <c r="O58" s="436"/>
      <c r="P58" s="436"/>
      <c r="Q58" s="436"/>
      <c r="R58" s="436"/>
      <c r="S58" s="431">
        <f t="shared" si="3"/>
        <v>0</v>
      </c>
      <c r="T58" s="435"/>
      <c r="U58" s="436"/>
      <c r="V58" s="436"/>
      <c r="W58" s="429">
        <f t="shared" si="4"/>
        <v>0</v>
      </c>
      <c r="X58" s="436"/>
      <c r="Y58" s="436"/>
      <c r="Z58" s="436"/>
      <c r="AA58" s="436"/>
      <c r="AB58" s="436"/>
      <c r="AC58" s="436"/>
      <c r="AD58" s="436"/>
      <c r="AE58" s="437"/>
    </row>
    <row r="59" spans="1:31" ht="38.25" x14ac:dyDescent="0.25">
      <c r="A59" s="441" t="s">
        <v>522</v>
      </c>
      <c r="B59" s="440" t="s">
        <v>326</v>
      </c>
      <c r="C59" s="435"/>
      <c r="D59" s="436"/>
      <c r="E59" s="436"/>
      <c r="F59" s="436"/>
      <c r="G59" s="436"/>
      <c r="H59" s="436"/>
      <c r="I59" s="429">
        <f t="shared" si="0"/>
        <v>0</v>
      </c>
      <c r="J59" s="430">
        <f t="shared" si="1"/>
        <v>0</v>
      </c>
      <c r="K59" s="430">
        <f t="shared" si="2"/>
        <v>0</v>
      </c>
      <c r="L59" s="436"/>
      <c r="M59" s="436"/>
      <c r="N59" s="436"/>
      <c r="O59" s="436"/>
      <c r="P59" s="436"/>
      <c r="Q59" s="436"/>
      <c r="R59" s="436"/>
      <c r="S59" s="431">
        <f t="shared" si="3"/>
        <v>0</v>
      </c>
      <c r="T59" s="435"/>
      <c r="U59" s="436"/>
      <c r="V59" s="436"/>
      <c r="W59" s="429">
        <f t="shared" si="4"/>
        <v>0</v>
      </c>
      <c r="X59" s="436"/>
      <c r="Y59" s="436"/>
      <c r="Z59" s="436"/>
      <c r="AA59" s="436"/>
      <c r="AB59" s="436"/>
      <c r="AC59" s="436"/>
      <c r="AD59" s="436"/>
      <c r="AE59" s="437"/>
    </row>
    <row r="60" spans="1:31" ht="25.5" x14ac:dyDescent="0.25">
      <c r="A60" s="441" t="s">
        <v>523</v>
      </c>
      <c r="B60" s="440" t="s">
        <v>327</v>
      </c>
      <c r="C60" s="435"/>
      <c r="D60" s="436"/>
      <c r="E60" s="436"/>
      <c r="F60" s="436"/>
      <c r="G60" s="436"/>
      <c r="H60" s="436"/>
      <c r="I60" s="429">
        <f t="shared" si="0"/>
        <v>0</v>
      </c>
      <c r="J60" s="430">
        <f t="shared" si="1"/>
        <v>0</v>
      </c>
      <c r="K60" s="430">
        <f t="shared" si="2"/>
        <v>0</v>
      </c>
      <c r="L60" s="436"/>
      <c r="M60" s="436"/>
      <c r="N60" s="436"/>
      <c r="O60" s="436"/>
      <c r="P60" s="436"/>
      <c r="Q60" s="436"/>
      <c r="R60" s="436"/>
      <c r="S60" s="431">
        <f t="shared" si="3"/>
        <v>0</v>
      </c>
      <c r="T60" s="435"/>
      <c r="U60" s="436"/>
      <c r="V60" s="436"/>
      <c r="W60" s="429">
        <f t="shared" si="4"/>
        <v>0</v>
      </c>
      <c r="X60" s="436"/>
      <c r="Y60" s="436"/>
      <c r="Z60" s="436"/>
      <c r="AA60" s="436"/>
      <c r="AB60" s="436"/>
      <c r="AC60" s="436"/>
      <c r="AD60" s="436"/>
      <c r="AE60" s="437"/>
    </row>
    <row r="61" spans="1:31" ht="25.5" x14ac:dyDescent="0.25">
      <c r="A61" s="441" t="s">
        <v>328</v>
      </c>
      <c r="B61" s="440" t="s">
        <v>329</v>
      </c>
      <c r="C61" s="435"/>
      <c r="D61" s="436"/>
      <c r="E61" s="436"/>
      <c r="F61" s="436"/>
      <c r="G61" s="436"/>
      <c r="H61" s="436"/>
      <c r="I61" s="429">
        <f t="shared" si="0"/>
        <v>0</v>
      </c>
      <c r="J61" s="430">
        <f t="shared" si="1"/>
        <v>0</v>
      </c>
      <c r="K61" s="430">
        <f t="shared" si="2"/>
        <v>0</v>
      </c>
      <c r="L61" s="436"/>
      <c r="M61" s="436"/>
      <c r="N61" s="436"/>
      <c r="O61" s="436"/>
      <c r="P61" s="436"/>
      <c r="Q61" s="436"/>
      <c r="R61" s="436"/>
      <c r="S61" s="431">
        <f t="shared" si="3"/>
        <v>0</v>
      </c>
      <c r="T61" s="435"/>
      <c r="U61" s="436"/>
      <c r="V61" s="436"/>
      <c r="W61" s="429">
        <f t="shared" si="4"/>
        <v>0</v>
      </c>
      <c r="X61" s="436"/>
      <c r="Y61" s="436"/>
      <c r="Z61" s="436"/>
      <c r="AA61" s="436"/>
      <c r="AB61" s="436"/>
      <c r="AC61" s="436"/>
      <c r="AD61" s="436"/>
      <c r="AE61" s="437"/>
    </row>
    <row r="62" spans="1:31" ht="25.5" x14ac:dyDescent="0.25">
      <c r="A62" s="441" t="s">
        <v>330</v>
      </c>
      <c r="B62" s="440" t="s">
        <v>331</v>
      </c>
      <c r="C62" s="435"/>
      <c r="D62" s="436"/>
      <c r="E62" s="436"/>
      <c r="F62" s="436"/>
      <c r="G62" s="436"/>
      <c r="H62" s="436"/>
      <c r="I62" s="429">
        <f t="shared" si="0"/>
        <v>0</v>
      </c>
      <c r="J62" s="430">
        <f t="shared" si="1"/>
        <v>0</v>
      </c>
      <c r="K62" s="430">
        <f t="shared" si="2"/>
        <v>0</v>
      </c>
      <c r="L62" s="436"/>
      <c r="M62" s="436"/>
      <c r="N62" s="436"/>
      <c r="O62" s="436"/>
      <c r="P62" s="436"/>
      <c r="Q62" s="436"/>
      <c r="R62" s="436"/>
      <c r="S62" s="431">
        <f t="shared" si="3"/>
        <v>0</v>
      </c>
      <c r="T62" s="435"/>
      <c r="U62" s="436"/>
      <c r="V62" s="436"/>
      <c r="W62" s="429">
        <f t="shared" si="4"/>
        <v>0</v>
      </c>
      <c r="X62" s="436"/>
      <c r="Y62" s="436"/>
      <c r="Z62" s="436"/>
      <c r="AA62" s="436"/>
      <c r="AB62" s="436"/>
      <c r="AC62" s="436"/>
      <c r="AD62" s="436"/>
      <c r="AE62" s="437"/>
    </row>
    <row r="63" spans="1:31" ht="15" x14ac:dyDescent="0.25">
      <c r="A63" s="441" t="s">
        <v>332</v>
      </c>
      <c r="B63" s="440" t="s">
        <v>333</v>
      </c>
      <c r="C63" s="435"/>
      <c r="D63" s="436"/>
      <c r="E63" s="436"/>
      <c r="F63" s="436"/>
      <c r="G63" s="436"/>
      <c r="H63" s="436"/>
      <c r="I63" s="429">
        <f t="shared" si="0"/>
        <v>0</v>
      </c>
      <c r="J63" s="430">
        <f t="shared" si="1"/>
        <v>0</v>
      </c>
      <c r="K63" s="430">
        <f t="shared" si="2"/>
        <v>0</v>
      </c>
      <c r="L63" s="436"/>
      <c r="M63" s="436"/>
      <c r="N63" s="436"/>
      <c r="O63" s="436"/>
      <c r="P63" s="436"/>
      <c r="Q63" s="436"/>
      <c r="R63" s="436"/>
      <c r="S63" s="431">
        <f t="shared" si="3"/>
        <v>0</v>
      </c>
      <c r="T63" s="435"/>
      <c r="U63" s="436"/>
      <c r="V63" s="436"/>
      <c r="W63" s="429">
        <f t="shared" si="4"/>
        <v>0</v>
      </c>
      <c r="X63" s="436"/>
      <c r="Y63" s="436"/>
      <c r="Z63" s="436"/>
      <c r="AA63" s="436"/>
      <c r="AB63" s="436"/>
      <c r="AC63" s="436"/>
      <c r="AD63" s="436"/>
      <c r="AE63" s="437"/>
    </row>
    <row r="64" spans="1:31" ht="25.5" x14ac:dyDescent="0.25">
      <c r="A64" s="441" t="s">
        <v>524</v>
      </c>
      <c r="B64" s="440" t="s">
        <v>334</v>
      </c>
      <c r="C64" s="435"/>
      <c r="D64" s="436"/>
      <c r="E64" s="436"/>
      <c r="F64" s="436"/>
      <c r="G64" s="436"/>
      <c r="H64" s="436"/>
      <c r="I64" s="429">
        <f t="shared" si="0"/>
        <v>0</v>
      </c>
      <c r="J64" s="430">
        <f t="shared" si="1"/>
        <v>0</v>
      </c>
      <c r="K64" s="430">
        <f t="shared" si="2"/>
        <v>0</v>
      </c>
      <c r="L64" s="436"/>
      <c r="M64" s="436"/>
      <c r="N64" s="436"/>
      <c r="O64" s="436"/>
      <c r="P64" s="436"/>
      <c r="Q64" s="436"/>
      <c r="R64" s="436"/>
      <c r="S64" s="431">
        <f t="shared" si="3"/>
        <v>0</v>
      </c>
      <c r="T64" s="435"/>
      <c r="U64" s="436"/>
      <c r="V64" s="436"/>
      <c r="W64" s="429">
        <f t="shared" si="4"/>
        <v>0</v>
      </c>
      <c r="X64" s="436"/>
      <c r="Y64" s="436"/>
      <c r="Z64" s="436"/>
      <c r="AA64" s="436"/>
      <c r="AB64" s="436"/>
      <c r="AC64" s="436"/>
      <c r="AD64" s="436"/>
      <c r="AE64" s="437"/>
    </row>
    <row r="65" spans="1:31" ht="25.5" x14ac:dyDescent="0.25">
      <c r="A65" s="441" t="s">
        <v>335</v>
      </c>
      <c r="B65" s="440" t="s">
        <v>336</v>
      </c>
      <c r="C65" s="435"/>
      <c r="D65" s="436"/>
      <c r="E65" s="436"/>
      <c r="F65" s="436"/>
      <c r="G65" s="436"/>
      <c r="H65" s="436"/>
      <c r="I65" s="429">
        <f t="shared" si="0"/>
        <v>0</v>
      </c>
      <c r="J65" s="430">
        <f t="shared" si="1"/>
        <v>0</v>
      </c>
      <c r="K65" s="430">
        <f t="shared" si="2"/>
        <v>0</v>
      </c>
      <c r="L65" s="436"/>
      <c r="M65" s="436"/>
      <c r="N65" s="436"/>
      <c r="O65" s="436"/>
      <c r="P65" s="436"/>
      <c r="Q65" s="436"/>
      <c r="R65" s="436"/>
      <c r="S65" s="431">
        <f t="shared" si="3"/>
        <v>0</v>
      </c>
      <c r="T65" s="435"/>
      <c r="U65" s="436"/>
      <c r="V65" s="436"/>
      <c r="W65" s="429">
        <f t="shared" si="4"/>
        <v>0</v>
      </c>
      <c r="X65" s="436"/>
      <c r="Y65" s="436"/>
      <c r="Z65" s="436"/>
      <c r="AA65" s="436"/>
      <c r="AB65" s="436"/>
      <c r="AC65" s="436"/>
      <c r="AD65" s="436"/>
      <c r="AE65" s="437"/>
    </row>
    <row r="66" spans="1:31" ht="15" x14ac:dyDescent="0.25">
      <c r="A66" s="441" t="s">
        <v>337</v>
      </c>
      <c r="B66" s="440" t="s">
        <v>338</v>
      </c>
      <c r="C66" s="435"/>
      <c r="D66" s="436"/>
      <c r="E66" s="436"/>
      <c r="F66" s="436"/>
      <c r="G66" s="436"/>
      <c r="H66" s="436"/>
      <c r="I66" s="429">
        <f t="shared" si="0"/>
        <v>0</v>
      </c>
      <c r="J66" s="430">
        <f t="shared" si="1"/>
        <v>0</v>
      </c>
      <c r="K66" s="430">
        <f t="shared" si="2"/>
        <v>0</v>
      </c>
      <c r="L66" s="436"/>
      <c r="M66" s="436"/>
      <c r="N66" s="436"/>
      <c r="O66" s="436"/>
      <c r="P66" s="436"/>
      <c r="Q66" s="436"/>
      <c r="R66" s="436"/>
      <c r="S66" s="431">
        <f t="shared" si="3"/>
        <v>0</v>
      </c>
      <c r="T66" s="435"/>
      <c r="U66" s="436"/>
      <c r="V66" s="436"/>
      <c r="W66" s="429">
        <f t="shared" si="4"/>
        <v>0</v>
      </c>
      <c r="X66" s="436"/>
      <c r="Y66" s="436"/>
      <c r="Z66" s="436"/>
      <c r="AA66" s="436"/>
      <c r="AB66" s="436"/>
      <c r="AC66" s="436"/>
      <c r="AD66" s="436"/>
      <c r="AE66" s="437"/>
    </row>
    <row r="67" spans="1:31" ht="15" x14ac:dyDescent="0.25">
      <c r="A67" s="443" t="s">
        <v>339</v>
      </c>
      <c r="B67" s="440" t="s">
        <v>340</v>
      </c>
      <c r="C67" s="435">
        <v>1</v>
      </c>
      <c r="D67" s="436">
        <v>4</v>
      </c>
      <c r="E67" s="436"/>
      <c r="F67" s="436">
        <v>4</v>
      </c>
      <c r="G67" s="436"/>
      <c r="H67" s="436"/>
      <c r="I67" s="429">
        <f t="shared" si="0"/>
        <v>4</v>
      </c>
      <c r="J67" s="430">
        <f t="shared" si="1"/>
        <v>5</v>
      </c>
      <c r="K67" s="430">
        <f t="shared" si="2"/>
        <v>2</v>
      </c>
      <c r="L67" s="436"/>
      <c r="M67" s="436">
        <v>2</v>
      </c>
      <c r="N67" s="436">
        <v>2</v>
      </c>
      <c r="O67" s="436"/>
      <c r="P67" s="436"/>
      <c r="Q67" s="436">
        <v>2</v>
      </c>
      <c r="R67" s="436"/>
      <c r="S67" s="431">
        <f t="shared" si="3"/>
        <v>3</v>
      </c>
      <c r="T67" s="435">
        <v>2</v>
      </c>
      <c r="U67" s="436"/>
      <c r="V67" s="436"/>
      <c r="W67" s="429">
        <f t="shared" si="4"/>
        <v>2</v>
      </c>
      <c r="X67" s="436"/>
      <c r="Y67" s="436">
        <v>2</v>
      </c>
      <c r="Z67" s="436">
        <v>1</v>
      </c>
      <c r="AA67" s="436"/>
      <c r="AB67" s="436"/>
      <c r="AC67" s="436"/>
      <c r="AD67" s="436"/>
      <c r="AE67" s="437">
        <v>2</v>
      </c>
    </row>
    <row r="68" spans="1:31" ht="15" x14ac:dyDescent="0.25">
      <c r="A68" s="443" t="s">
        <v>525</v>
      </c>
      <c r="B68" s="440" t="s">
        <v>341</v>
      </c>
      <c r="C68" s="435"/>
      <c r="D68" s="436">
        <v>1</v>
      </c>
      <c r="E68" s="436"/>
      <c r="F68" s="436">
        <v>1</v>
      </c>
      <c r="G68" s="436"/>
      <c r="H68" s="436"/>
      <c r="I68" s="429">
        <f t="shared" si="0"/>
        <v>1</v>
      </c>
      <c r="J68" s="430">
        <f t="shared" si="1"/>
        <v>1</v>
      </c>
      <c r="K68" s="430">
        <f t="shared" si="2"/>
        <v>0</v>
      </c>
      <c r="L68" s="436"/>
      <c r="M68" s="436"/>
      <c r="N68" s="436"/>
      <c r="O68" s="436"/>
      <c r="P68" s="436"/>
      <c r="Q68" s="436"/>
      <c r="R68" s="436"/>
      <c r="S68" s="431">
        <f t="shared" si="3"/>
        <v>1</v>
      </c>
      <c r="T68" s="435"/>
      <c r="U68" s="436"/>
      <c r="V68" s="436"/>
      <c r="W68" s="429">
        <f t="shared" si="4"/>
        <v>0</v>
      </c>
      <c r="X68" s="436"/>
      <c r="Y68" s="436"/>
      <c r="Z68" s="436"/>
      <c r="AA68" s="436"/>
      <c r="AB68" s="436"/>
      <c r="AC68" s="436"/>
      <c r="AD68" s="436"/>
      <c r="AE68" s="437"/>
    </row>
    <row r="69" spans="1:31" ht="38.25" x14ac:dyDescent="0.25">
      <c r="A69" s="443" t="s">
        <v>526</v>
      </c>
      <c r="B69" s="440" t="s">
        <v>342</v>
      </c>
      <c r="C69" s="435"/>
      <c r="D69" s="436">
        <v>1</v>
      </c>
      <c r="E69" s="436"/>
      <c r="F69" s="436">
        <v>1</v>
      </c>
      <c r="G69" s="436"/>
      <c r="H69" s="436"/>
      <c r="I69" s="429">
        <f t="shared" si="0"/>
        <v>1</v>
      </c>
      <c r="J69" s="430">
        <f t="shared" si="1"/>
        <v>1</v>
      </c>
      <c r="K69" s="430">
        <f t="shared" si="2"/>
        <v>0</v>
      </c>
      <c r="L69" s="436"/>
      <c r="M69" s="436"/>
      <c r="N69" s="436"/>
      <c r="O69" s="436"/>
      <c r="P69" s="436"/>
      <c r="Q69" s="436"/>
      <c r="R69" s="436"/>
      <c r="S69" s="431">
        <f t="shared" si="3"/>
        <v>1</v>
      </c>
      <c r="T69" s="435"/>
      <c r="U69" s="436"/>
      <c r="V69" s="436"/>
      <c r="W69" s="429">
        <f t="shared" si="4"/>
        <v>0</v>
      </c>
      <c r="X69" s="436"/>
      <c r="Y69" s="436"/>
      <c r="Z69" s="436"/>
      <c r="AA69" s="436"/>
      <c r="AB69" s="436"/>
      <c r="AC69" s="436"/>
      <c r="AD69" s="436"/>
      <c r="AE69" s="437"/>
    </row>
    <row r="70" spans="1:31" ht="15" x14ac:dyDescent="0.25">
      <c r="A70" s="443" t="s">
        <v>527</v>
      </c>
      <c r="B70" s="440" t="s">
        <v>343</v>
      </c>
      <c r="C70" s="435"/>
      <c r="D70" s="436"/>
      <c r="E70" s="436"/>
      <c r="F70" s="436"/>
      <c r="G70" s="436"/>
      <c r="H70" s="436"/>
      <c r="I70" s="429">
        <f t="shared" si="0"/>
        <v>0</v>
      </c>
      <c r="J70" s="430">
        <f t="shared" si="1"/>
        <v>0</v>
      </c>
      <c r="K70" s="430">
        <f t="shared" si="2"/>
        <v>0</v>
      </c>
      <c r="L70" s="436"/>
      <c r="M70" s="436"/>
      <c r="N70" s="436"/>
      <c r="O70" s="436"/>
      <c r="P70" s="436"/>
      <c r="Q70" s="436"/>
      <c r="R70" s="436"/>
      <c r="S70" s="431">
        <f t="shared" si="3"/>
        <v>0</v>
      </c>
      <c r="T70" s="435"/>
      <c r="U70" s="436"/>
      <c r="V70" s="436"/>
      <c r="W70" s="429">
        <f t="shared" si="4"/>
        <v>0</v>
      </c>
      <c r="X70" s="436"/>
      <c r="Y70" s="436"/>
      <c r="Z70" s="436"/>
      <c r="AA70" s="436"/>
      <c r="AB70" s="436"/>
      <c r="AC70" s="436"/>
      <c r="AD70" s="436"/>
      <c r="AE70" s="437"/>
    </row>
    <row r="71" spans="1:31" ht="51" x14ac:dyDescent="0.25">
      <c r="A71" s="443" t="s">
        <v>528</v>
      </c>
      <c r="B71" s="440" t="s">
        <v>344</v>
      </c>
      <c r="C71" s="435"/>
      <c r="D71" s="436"/>
      <c r="E71" s="436"/>
      <c r="F71" s="436"/>
      <c r="G71" s="436"/>
      <c r="H71" s="436"/>
      <c r="I71" s="429">
        <f t="shared" si="0"/>
        <v>0</v>
      </c>
      <c r="J71" s="430">
        <f t="shared" si="1"/>
        <v>0</v>
      </c>
      <c r="K71" s="430">
        <f t="shared" si="2"/>
        <v>0</v>
      </c>
      <c r="L71" s="436"/>
      <c r="M71" s="436"/>
      <c r="N71" s="436"/>
      <c r="O71" s="436"/>
      <c r="P71" s="436"/>
      <c r="Q71" s="436"/>
      <c r="R71" s="436"/>
      <c r="S71" s="431">
        <f t="shared" si="3"/>
        <v>0</v>
      </c>
      <c r="T71" s="435"/>
      <c r="U71" s="436"/>
      <c r="V71" s="436"/>
      <c r="W71" s="429">
        <f t="shared" si="4"/>
        <v>0</v>
      </c>
      <c r="X71" s="436"/>
      <c r="Y71" s="436"/>
      <c r="Z71" s="436"/>
      <c r="AA71" s="436"/>
      <c r="AB71" s="436"/>
      <c r="AC71" s="436"/>
      <c r="AD71" s="436"/>
      <c r="AE71" s="437"/>
    </row>
    <row r="72" spans="1:31" ht="25.5" x14ac:dyDescent="0.25">
      <c r="A72" s="443" t="s">
        <v>529</v>
      </c>
      <c r="B72" s="440" t="s">
        <v>345</v>
      </c>
      <c r="C72" s="435"/>
      <c r="D72" s="436"/>
      <c r="E72" s="436"/>
      <c r="F72" s="436"/>
      <c r="G72" s="436"/>
      <c r="H72" s="436"/>
      <c r="I72" s="429">
        <f t="shared" si="0"/>
        <v>0</v>
      </c>
      <c r="J72" s="430">
        <f t="shared" si="1"/>
        <v>0</v>
      </c>
      <c r="K72" s="430">
        <f t="shared" si="2"/>
        <v>0</v>
      </c>
      <c r="L72" s="436"/>
      <c r="M72" s="436"/>
      <c r="N72" s="436"/>
      <c r="O72" s="436"/>
      <c r="P72" s="436"/>
      <c r="Q72" s="436"/>
      <c r="R72" s="436"/>
      <c r="S72" s="431">
        <f t="shared" si="3"/>
        <v>0</v>
      </c>
      <c r="T72" s="435"/>
      <c r="U72" s="436"/>
      <c r="V72" s="436"/>
      <c r="W72" s="429">
        <f t="shared" si="4"/>
        <v>0</v>
      </c>
      <c r="X72" s="436"/>
      <c r="Y72" s="436"/>
      <c r="Z72" s="436"/>
      <c r="AA72" s="436"/>
      <c r="AB72" s="436"/>
      <c r="AC72" s="436"/>
      <c r="AD72" s="436"/>
      <c r="AE72" s="437"/>
    </row>
    <row r="73" spans="1:31" ht="15" x14ac:dyDescent="0.25">
      <c r="A73" s="443" t="s">
        <v>346</v>
      </c>
      <c r="B73" s="444" t="s">
        <v>347</v>
      </c>
      <c r="C73" s="435"/>
      <c r="D73" s="436"/>
      <c r="E73" s="436"/>
      <c r="F73" s="436"/>
      <c r="G73" s="436"/>
      <c r="H73" s="436"/>
      <c r="I73" s="429">
        <f t="shared" si="0"/>
        <v>0</v>
      </c>
      <c r="J73" s="430">
        <f t="shared" si="1"/>
        <v>0</v>
      </c>
      <c r="K73" s="430">
        <f t="shared" si="2"/>
        <v>0</v>
      </c>
      <c r="L73" s="436"/>
      <c r="M73" s="436"/>
      <c r="N73" s="436"/>
      <c r="O73" s="436"/>
      <c r="P73" s="436"/>
      <c r="Q73" s="436"/>
      <c r="R73" s="436"/>
      <c r="S73" s="431">
        <f t="shared" si="3"/>
        <v>0</v>
      </c>
      <c r="T73" s="435"/>
      <c r="U73" s="436"/>
      <c r="V73" s="436"/>
      <c r="W73" s="429">
        <f t="shared" si="4"/>
        <v>0</v>
      </c>
      <c r="X73" s="436"/>
      <c r="Y73" s="436"/>
      <c r="Z73" s="436"/>
      <c r="AA73" s="436"/>
      <c r="AB73" s="436"/>
      <c r="AC73" s="436"/>
      <c r="AD73" s="436"/>
      <c r="AE73" s="437"/>
    </row>
    <row r="74" spans="1:31" ht="15" x14ac:dyDescent="0.25">
      <c r="A74" s="443" t="s">
        <v>348</v>
      </c>
      <c r="B74" s="444" t="s">
        <v>349</v>
      </c>
      <c r="C74" s="435"/>
      <c r="D74" s="436"/>
      <c r="E74" s="436"/>
      <c r="F74" s="436"/>
      <c r="G74" s="436"/>
      <c r="H74" s="436"/>
      <c r="I74" s="429">
        <f t="shared" si="0"/>
        <v>0</v>
      </c>
      <c r="J74" s="430">
        <f t="shared" si="1"/>
        <v>0</v>
      </c>
      <c r="K74" s="430">
        <f t="shared" si="2"/>
        <v>0</v>
      </c>
      <c r="L74" s="436"/>
      <c r="M74" s="436"/>
      <c r="N74" s="436"/>
      <c r="O74" s="436"/>
      <c r="P74" s="436"/>
      <c r="Q74" s="436"/>
      <c r="R74" s="436"/>
      <c r="S74" s="431">
        <f t="shared" si="3"/>
        <v>0</v>
      </c>
      <c r="T74" s="435"/>
      <c r="U74" s="436"/>
      <c r="V74" s="436"/>
      <c r="W74" s="429">
        <f t="shared" si="4"/>
        <v>0</v>
      </c>
      <c r="X74" s="436"/>
      <c r="Y74" s="436"/>
      <c r="Z74" s="436"/>
      <c r="AA74" s="436"/>
      <c r="AB74" s="436"/>
      <c r="AC74" s="436"/>
      <c r="AD74" s="436"/>
      <c r="AE74" s="437"/>
    </row>
    <row r="75" spans="1:31" ht="15" x14ac:dyDescent="0.25">
      <c r="A75" s="443" t="s">
        <v>530</v>
      </c>
      <c r="B75" s="444" t="s">
        <v>350</v>
      </c>
      <c r="C75" s="435"/>
      <c r="D75" s="436"/>
      <c r="E75" s="436"/>
      <c r="F75" s="436"/>
      <c r="G75" s="436"/>
      <c r="H75" s="436"/>
      <c r="I75" s="429">
        <f t="shared" si="0"/>
        <v>0</v>
      </c>
      <c r="J75" s="430">
        <f t="shared" si="1"/>
        <v>0</v>
      </c>
      <c r="K75" s="430">
        <f t="shared" si="2"/>
        <v>0</v>
      </c>
      <c r="L75" s="436"/>
      <c r="M75" s="436"/>
      <c r="N75" s="436"/>
      <c r="O75" s="436"/>
      <c r="P75" s="436"/>
      <c r="Q75" s="436"/>
      <c r="R75" s="436"/>
      <c r="S75" s="431">
        <f t="shared" si="3"/>
        <v>0</v>
      </c>
      <c r="T75" s="435"/>
      <c r="U75" s="436"/>
      <c r="V75" s="436"/>
      <c r="W75" s="429">
        <f t="shared" si="4"/>
        <v>0</v>
      </c>
      <c r="X75" s="436"/>
      <c r="Y75" s="436"/>
      <c r="Z75" s="436"/>
      <c r="AA75" s="436"/>
      <c r="AB75" s="436"/>
      <c r="AC75" s="436"/>
      <c r="AD75" s="436"/>
      <c r="AE75" s="437"/>
    </row>
    <row r="76" spans="1:31" ht="15" x14ac:dyDescent="0.25">
      <c r="A76" s="443" t="s">
        <v>351</v>
      </c>
      <c r="B76" s="444" t="s">
        <v>352</v>
      </c>
      <c r="C76" s="435"/>
      <c r="D76" s="436"/>
      <c r="E76" s="436"/>
      <c r="F76" s="436"/>
      <c r="G76" s="436"/>
      <c r="H76" s="436"/>
      <c r="I76" s="429">
        <f t="shared" si="0"/>
        <v>0</v>
      </c>
      <c r="J76" s="430">
        <f t="shared" si="1"/>
        <v>0</v>
      </c>
      <c r="K76" s="430">
        <f t="shared" si="2"/>
        <v>0</v>
      </c>
      <c r="L76" s="436"/>
      <c r="M76" s="436"/>
      <c r="N76" s="436"/>
      <c r="O76" s="436"/>
      <c r="P76" s="436"/>
      <c r="Q76" s="436"/>
      <c r="R76" s="436"/>
      <c r="S76" s="431">
        <f t="shared" si="3"/>
        <v>0</v>
      </c>
      <c r="T76" s="435"/>
      <c r="U76" s="436"/>
      <c r="V76" s="436"/>
      <c r="W76" s="429">
        <f t="shared" si="4"/>
        <v>0</v>
      </c>
      <c r="X76" s="436"/>
      <c r="Y76" s="436"/>
      <c r="Z76" s="436"/>
      <c r="AA76" s="436"/>
      <c r="AB76" s="436"/>
      <c r="AC76" s="436"/>
      <c r="AD76" s="436"/>
      <c r="AE76" s="437"/>
    </row>
    <row r="77" spans="1:31" ht="15" x14ac:dyDescent="0.25">
      <c r="A77" s="443" t="s">
        <v>353</v>
      </c>
      <c r="B77" s="444" t="s">
        <v>354</v>
      </c>
      <c r="C77" s="435"/>
      <c r="D77" s="436"/>
      <c r="E77" s="436"/>
      <c r="F77" s="436"/>
      <c r="G77" s="436"/>
      <c r="H77" s="436"/>
      <c r="I77" s="429">
        <f t="shared" si="0"/>
        <v>0</v>
      </c>
      <c r="J77" s="430">
        <f t="shared" si="1"/>
        <v>0</v>
      </c>
      <c r="K77" s="430">
        <f t="shared" si="2"/>
        <v>0</v>
      </c>
      <c r="L77" s="436"/>
      <c r="M77" s="436"/>
      <c r="N77" s="436"/>
      <c r="O77" s="436"/>
      <c r="P77" s="436"/>
      <c r="Q77" s="436"/>
      <c r="R77" s="436"/>
      <c r="S77" s="431">
        <f t="shared" si="3"/>
        <v>0</v>
      </c>
      <c r="T77" s="435"/>
      <c r="U77" s="436"/>
      <c r="V77" s="436"/>
      <c r="W77" s="429">
        <f t="shared" si="4"/>
        <v>0</v>
      </c>
      <c r="X77" s="436"/>
      <c r="Y77" s="436"/>
      <c r="Z77" s="436"/>
      <c r="AA77" s="436"/>
      <c r="AB77" s="436"/>
      <c r="AC77" s="436"/>
      <c r="AD77" s="436"/>
      <c r="AE77" s="437"/>
    </row>
    <row r="78" spans="1:31" ht="15" x14ac:dyDescent="0.25">
      <c r="A78" s="443" t="s">
        <v>531</v>
      </c>
      <c r="B78" s="444" t="s">
        <v>355</v>
      </c>
      <c r="C78" s="435"/>
      <c r="D78" s="436"/>
      <c r="E78" s="436"/>
      <c r="F78" s="436"/>
      <c r="G78" s="436"/>
      <c r="H78" s="436"/>
      <c r="I78" s="429">
        <f t="shared" si="0"/>
        <v>0</v>
      </c>
      <c r="J78" s="430">
        <f t="shared" si="1"/>
        <v>0</v>
      </c>
      <c r="K78" s="430">
        <f t="shared" si="2"/>
        <v>0</v>
      </c>
      <c r="L78" s="436"/>
      <c r="M78" s="436"/>
      <c r="N78" s="436"/>
      <c r="O78" s="436"/>
      <c r="P78" s="436"/>
      <c r="Q78" s="436"/>
      <c r="R78" s="436"/>
      <c r="S78" s="431">
        <f t="shared" si="3"/>
        <v>0</v>
      </c>
      <c r="T78" s="435"/>
      <c r="U78" s="436"/>
      <c r="V78" s="436"/>
      <c r="W78" s="429">
        <f t="shared" si="4"/>
        <v>0</v>
      </c>
      <c r="X78" s="436"/>
      <c r="Y78" s="436"/>
      <c r="Z78" s="436"/>
      <c r="AA78" s="436"/>
      <c r="AB78" s="436"/>
      <c r="AC78" s="436"/>
      <c r="AD78" s="436"/>
      <c r="AE78" s="437"/>
    </row>
    <row r="79" spans="1:31" ht="16.5" x14ac:dyDescent="0.25">
      <c r="A79" s="425" t="s">
        <v>356</v>
      </c>
      <c r="B79" s="445" t="s">
        <v>100</v>
      </c>
      <c r="C79" s="427"/>
      <c r="D79" s="428"/>
      <c r="E79" s="428"/>
      <c r="F79" s="428"/>
      <c r="G79" s="428"/>
      <c r="H79" s="428"/>
      <c r="I79" s="429">
        <f t="shared" si="0"/>
        <v>0</v>
      </c>
      <c r="J79" s="430">
        <f t="shared" si="1"/>
        <v>0</v>
      </c>
      <c r="K79" s="430">
        <f t="shared" si="2"/>
        <v>0</v>
      </c>
      <c r="L79" s="428"/>
      <c r="M79" s="428"/>
      <c r="N79" s="428"/>
      <c r="O79" s="428"/>
      <c r="P79" s="428"/>
      <c r="Q79" s="428"/>
      <c r="R79" s="428"/>
      <c r="S79" s="431">
        <f t="shared" si="3"/>
        <v>0</v>
      </c>
      <c r="T79" s="427"/>
      <c r="U79" s="428"/>
      <c r="V79" s="428"/>
      <c r="W79" s="429">
        <f t="shared" si="4"/>
        <v>0</v>
      </c>
      <c r="X79" s="428"/>
      <c r="Y79" s="428"/>
      <c r="Z79" s="428"/>
      <c r="AA79" s="428"/>
      <c r="AB79" s="428"/>
      <c r="AC79" s="428"/>
      <c r="AD79" s="428"/>
      <c r="AE79" s="432"/>
    </row>
    <row r="80" spans="1:31" ht="49.5" x14ac:dyDescent="0.25">
      <c r="A80" s="425" t="s">
        <v>357</v>
      </c>
      <c r="B80" s="446" t="s">
        <v>101</v>
      </c>
      <c r="C80" s="427"/>
      <c r="D80" s="428">
        <v>3</v>
      </c>
      <c r="E80" s="428"/>
      <c r="F80" s="428">
        <v>3</v>
      </c>
      <c r="G80" s="428"/>
      <c r="H80" s="428"/>
      <c r="I80" s="429">
        <f t="shared" si="0"/>
        <v>3</v>
      </c>
      <c r="J80" s="430">
        <f t="shared" si="1"/>
        <v>3</v>
      </c>
      <c r="K80" s="430">
        <f t="shared" si="2"/>
        <v>3</v>
      </c>
      <c r="L80" s="428">
        <v>1</v>
      </c>
      <c r="M80" s="428">
        <v>2</v>
      </c>
      <c r="N80" s="428">
        <v>2</v>
      </c>
      <c r="O80" s="428"/>
      <c r="P80" s="428"/>
      <c r="Q80" s="428">
        <v>1</v>
      </c>
      <c r="R80" s="428">
        <v>1</v>
      </c>
      <c r="S80" s="431">
        <f t="shared" si="3"/>
        <v>0</v>
      </c>
      <c r="T80" s="427">
        <v>3</v>
      </c>
      <c r="U80" s="428">
        <v>1</v>
      </c>
      <c r="V80" s="428"/>
      <c r="W80" s="429">
        <f t="shared" si="4"/>
        <v>2</v>
      </c>
      <c r="X80" s="428"/>
      <c r="Y80" s="428"/>
      <c r="Z80" s="428"/>
      <c r="AA80" s="428"/>
      <c r="AB80" s="428">
        <v>1</v>
      </c>
      <c r="AC80" s="428">
        <v>1</v>
      </c>
      <c r="AD80" s="428"/>
      <c r="AE80" s="432">
        <v>2</v>
      </c>
    </row>
    <row r="81" spans="1:31" ht="29.25" x14ac:dyDescent="0.25">
      <c r="A81" s="439" t="s">
        <v>553</v>
      </c>
      <c r="B81" s="444" t="s">
        <v>102</v>
      </c>
      <c r="C81" s="435"/>
      <c r="D81" s="436"/>
      <c r="E81" s="436"/>
      <c r="F81" s="436"/>
      <c r="G81" s="436"/>
      <c r="H81" s="436"/>
      <c r="I81" s="429">
        <f t="shared" ref="I81:I111" si="17">D81+H81</f>
        <v>0</v>
      </c>
      <c r="J81" s="430">
        <f t="shared" ref="J81:J111" si="18">I81+C81</f>
        <v>0</v>
      </c>
      <c r="K81" s="430">
        <f t="shared" ref="K81:K111" si="19">L81+M81</f>
        <v>0</v>
      </c>
      <c r="L81" s="436"/>
      <c r="M81" s="436"/>
      <c r="N81" s="436"/>
      <c r="O81" s="436"/>
      <c r="P81" s="436"/>
      <c r="Q81" s="436"/>
      <c r="R81" s="436"/>
      <c r="S81" s="431">
        <f t="shared" ref="S81:S111" si="20">J81-K81</f>
        <v>0</v>
      </c>
      <c r="T81" s="435"/>
      <c r="U81" s="436"/>
      <c r="V81" s="436"/>
      <c r="W81" s="429">
        <f t="shared" ref="W81:W101" si="21">Y81+AB81+AA81+AC81+AD81</f>
        <v>0</v>
      </c>
      <c r="X81" s="436"/>
      <c r="Y81" s="436"/>
      <c r="Z81" s="436"/>
      <c r="AA81" s="436"/>
      <c r="AB81" s="436"/>
      <c r="AC81" s="436"/>
      <c r="AD81" s="436"/>
      <c r="AE81" s="437"/>
    </row>
    <row r="82" spans="1:31" ht="15" x14ac:dyDescent="0.25">
      <c r="A82" s="441" t="s">
        <v>532</v>
      </c>
      <c r="B82" s="444" t="s">
        <v>358</v>
      </c>
      <c r="C82" s="435"/>
      <c r="D82" s="436"/>
      <c r="E82" s="436"/>
      <c r="F82" s="436"/>
      <c r="G82" s="436"/>
      <c r="H82" s="436"/>
      <c r="I82" s="429">
        <f t="shared" si="17"/>
        <v>0</v>
      </c>
      <c r="J82" s="430">
        <f t="shared" si="18"/>
        <v>0</v>
      </c>
      <c r="K82" s="430">
        <f t="shared" si="19"/>
        <v>0</v>
      </c>
      <c r="L82" s="436"/>
      <c r="M82" s="436"/>
      <c r="N82" s="436"/>
      <c r="O82" s="436"/>
      <c r="P82" s="436"/>
      <c r="Q82" s="436"/>
      <c r="R82" s="436"/>
      <c r="S82" s="431">
        <f t="shared" si="20"/>
        <v>0</v>
      </c>
      <c r="T82" s="435"/>
      <c r="U82" s="436"/>
      <c r="V82" s="436"/>
      <c r="W82" s="429">
        <f t="shared" si="21"/>
        <v>0</v>
      </c>
      <c r="X82" s="436"/>
      <c r="Y82" s="436"/>
      <c r="Z82" s="436"/>
      <c r="AA82" s="436"/>
      <c r="AB82" s="436"/>
      <c r="AC82" s="436"/>
      <c r="AD82" s="436"/>
      <c r="AE82" s="437"/>
    </row>
    <row r="83" spans="1:31" ht="15" x14ac:dyDescent="0.25">
      <c r="A83" s="441" t="s">
        <v>533</v>
      </c>
      <c r="B83" s="444" t="s">
        <v>359</v>
      </c>
      <c r="C83" s="435"/>
      <c r="D83" s="436"/>
      <c r="E83" s="436"/>
      <c r="F83" s="436"/>
      <c r="G83" s="436"/>
      <c r="H83" s="436"/>
      <c r="I83" s="429">
        <f t="shared" si="17"/>
        <v>0</v>
      </c>
      <c r="J83" s="430">
        <f>I83+C83</f>
        <v>0</v>
      </c>
      <c r="K83" s="430">
        <f t="shared" si="19"/>
        <v>0</v>
      </c>
      <c r="L83" s="436"/>
      <c r="M83" s="436"/>
      <c r="N83" s="436"/>
      <c r="O83" s="436"/>
      <c r="P83" s="436"/>
      <c r="Q83" s="436"/>
      <c r="R83" s="436"/>
      <c r="S83" s="431">
        <f t="shared" si="20"/>
        <v>0</v>
      </c>
      <c r="T83" s="435"/>
      <c r="U83" s="436"/>
      <c r="V83" s="436"/>
      <c r="W83" s="429">
        <f t="shared" si="21"/>
        <v>0</v>
      </c>
      <c r="X83" s="436"/>
      <c r="Y83" s="436"/>
      <c r="Z83" s="436"/>
      <c r="AA83" s="436"/>
      <c r="AB83" s="436"/>
      <c r="AC83" s="436"/>
      <c r="AD83" s="436"/>
      <c r="AE83" s="437"/>
    </row>
    <row r="84" spans="1:31" ht="15" x14ac:dyDescent="0.25">
      <c r="A84" s="441" t="s">
        <v>534</v>
      </c>
      <c r="B84" s="444" t="s">
        <v>360</v>
      </c>
      <c r="C84" s="435"/>
      <c r="D84" s="436"/>
      <c r="E84" s="436"/>
      <c r="F84" s="436"/>
      <c r="G84" s="436"/>
      <c r="H84" s="436"/>
      <c r="I84" s="429">
        <f t="shared" si="17"/>
        <v>0</v>
      </c>
      <c r="J84" s="430">
        <f t="shared" si="18"/>
        <v>0</v>
      </c>
      <c r="K84" s="430">
        <f t="shared" si="19"/>
        <v>0</v>
      </c>
      <c r="L84" s="436"/>
      <c r="M84" s="436"/>
      <c r="N84" s="436"/>
      <c r="O84" s="436"/>
      <c r="P84" s="436"/>
      <c r="Q84" s="436"/>
      <c r="R84" s="436"/>
      <c r="S84" s="431">
        <f t="shared" si="20"/>
        <v>0</v>
      </c>
      <c r="T84" s="435"/>
      <c r="U84" s="436"/>
      <c r="V84" s="436"/>
      <c r="W84" s="429">
        <f t="shared" si="21"/>
        <v>0</v>
      </c>
      <c r="X84" s="436"/>
      <c r="Y84" s="436"/>
      <c r="Z84" s="436"/>
      <c r="AA84" s="436"/>
      <c r="AB84" s="436"/>
      <c r="AC84" s="436"/>
      <c r="AD84" s="436"/>
      <c r="AE84" s="437"/>
    </row>
    <row r="85" spans="1:31" ht="15" x14ac:dyDescent="0.25">
      <c r="A85" s="441" t="s">
        <v>535</v>
      </c>
      <c r="B85" s="447" t="s">
        <v>361</v>
      </c>
      <c r="C85" s="435"/>
      <c r="D85" s="436"/>
      <c r="E85" s="436"/>
      <c r="F85" s="436"/>
      <c r="G85" s="436"/>
      <c r="H85" s="436"/>
      <c r="I85" s="429">
        <f t="shared" si="17"/>
        <v>0</v>
      </c>
      <c r="J85" s="430">
        <f t="shared" si="18"/>
        <v>0</v>
      </c>
      <c r="K85" s="430">
        <f t="shared" si="19"/>
        <v>0</v>
      </c>
      <c r="L85" s="436"/>
      <c r="M85" s="436"/>
      <c r="N85" s="436"/>
      <c r="O85" s="436"/>
      <c r="P85" s="436"/>
      <c r="Q85" s="436"/>
      <c r="R85" s="436"/>
      <c r="S85" s="431">
        <f t="shared" si="20"/>
        <v>0</v>
      </c>
      <c r="T85" s="435"/>
      <c r="U85" s="436"/>
      <c r="V85" s="436"/>
      <c r="W85" s="429">
        <f t="shared" si="21"/>
        <v>0</v>
      </c>
      <c r="X85" s="436"/>
      <c r="Y85" s="436"/>
      <c r="Z85" s="436"/>
      <c r="AA85" s="436"/>
      <c r="AB85" s="436"/>
      <c r="AC85" s="436"/>
      <c r="AD85" s="436"/>
      <c r="AE85" s="437"/>
    </row>
    <row r="86" spans="1:31" ht="33" x14ac:dyDescent="0.25">
      <c r="A86" s="425" t="s">
        <v>536</v>
      </c>
      <c r="B86" s="445" t="s">
        <v>362</v>
      </c>
      <c r="C86" s="427"/>
      <c r="D86" s="428"/>
      <c r="E86" s="428"/>
      <c r="F86" s="428"/>
      <c r="G86" s="428"/>
      <c r="H86" s="428"/>
      <c r="I86" s="429">
        <f t="shared" si="17"/>
        <v>0</v>
      </c>
      <c r="J86" s="430">
        <f t="shared" si="18"/>
        <v>0</v>
      </c>
      <c r="K86" s="430">
        <f t="shared" si="19"/>
        <v>0</v>
      </c>
      <c r="L86" s="428"/>
      <c r="M86" s="428"/>
      <c r="N86" s="428"/>
      <c r="O86" s="428"/>
      <c r="P86" s="428"/>
      <c r="Q86" s="428"/>
      <c r="R86" s="428"/>
      <c r="S86" s="431">
        <f t="shared" si="20"/>
        <v>0</v>
      </c>
      <c r="T86" s="427"/>
      <c r="U86" s="428"/>
      <c r="V86" s="428"/>
      <c r="W86" s="429">
        <f t="shared" si="21"/>
        <v>0</v>
      </c>
      <c r="X86" s="428"/>
      <c r="Y86" s="428"/>
      <c r="Z86" s="428"/>
      <c r="AA86" s="428"/>
      <c r="AB86" s="428"/>
      <c r="AC86" s="428"/>
      <c r="AD86" s="428"/>
      <c r="AE86" s="432"/>
    </row>
    <row r="87" spans="1:31" ht="33" x14ac:dyDescent="0.25">
      <c r="A87" s="425" t="s">
        <v>537</v>
      </c>
      <c r="B87" s="445" t="s">
        <v>103</v>
      </c>
      <c r="C87" s="427">
        <v>1</v>
      </c>
      <c r="D87" s="428">
        <v>2</v>
      </c>
      <c r="E87" s="428"/>
      <c r="F87" s="428">
        <v>2</v>
      </c>
      <c r="G87" s="428"/>
      <c r="H87" s="428"/>
      <c r="I87" s="429">
        <f t="shared" si="17"/>
        <v>2</v>
      </c>
      <c r="J87" s="430">
        <f t="shared" si="18"/>
        <v>3</v>
      </c>
      <c r="K87" s="430">
        <f t="shared" si="19"/>
        <v>2</v>
      </c>
      <c r="L87" s="428">
        <v>1</v>
      </c>
      <c r="M87" s="428">
        <v>1</v>
      </c>
      <c r="N87" s="428">
        <v>1</v>
      </c>
      <c r="O87" s="428"/>
      <c r="P87" s="428"/>
      <c r="Q87" s="428">
        <v>1</v>
      </c>
      <c r="R87" s="428">
        <v>1</v>
      </c>
      <c r="S87" s="431">
        <f t="shared" si="20"/>
        <v>1</v>
      </c>
      <c r="T87" s="427">
        <v>2</v>
      </c>
      <c r="U87" s="428"/>
      <c r="V87" s="428"/>
      <c r="W87" s="429">
        <f t="shared" si="21"/>
        <v>2</v>
      </c>
      <c r="X87" s="428"/>
      <c r="Y87" s="428">
        <v>1</v>
      </c>
      <c r="Z87" s="428">
        <v>1</v>
      </c>
      <c r="AA87" s="428"/>
      <c r="AB87" s="428"/>
      <c r="AC87" s="428">
        <v>1</v>
      </c>
      <c r="AD87" s="428"/>
      <c r="AE87" s="432">
        <v>1</v>
      </c>
    </row>
    <row r="88" spans="1:31" ht="33" x14ac:dyDescent="0.25">
      <c r="A88" s="425" t="s">
        <v>363</v>
      </c>
      <c r="B88" s="446" t="s">
        <v>156</v>
      </c>
      <c r="C88" s="427">
        <v>1</v>
      </c>
      <c r="D88" s="428">
        <v>3</v>
      </c>
      <c r="E88" s="428"/>
      <c r="F88" s="428">
        <v>3</v>
      </c>
      <c r="G88" s="428"/>
      <c r="H88" s="428"/>
      <c r="I88" s="429">
        <f t="shared" si="17"/>
        <v>3</v>
      </c>
      <c r="J88" s="430">
        <f t="shared" si="18"/>
        <v>4</v>
      </c>
      <c r="K88" s="430">
        <f t="shared" si="19"/>
        <v>2</v>
      </c>
      <c r="L88" s="428"/>
      <c r="M88" s="428">
        <v>2</v>
      </c>
      <c r="N88" s="428">
        <v>2</v>
      </c>
      <c r="O88" s="428"/>
      <c r="P88" s="428"/>
      <c r="Q88" s="428">
        <v>2</v>
      </c>
      <c r="R88" s="428"/>
      <c r="S88" s="431">
        <f t="shared" si="20"/>
        <v>2</v>
      </c>
      <c r="T88" s="427">
        <v>2</v>
      </c>
      <c r="U88" s="428"/>
      <c r="V88" s="428"/>
      <c r="W88" s="429">
        <f t="shared" si="21"/>
        <v>2</v>
      </c>
      <c r="X88" s="428"/>
      <c r="Y88" s="428">
        <v>1</v>
      </c>
      <c r="Z88" s="428">
        <v>1</v>
      </c>
      <c r="AA88" s="428"/>
      <c r="AB88" s="428"/>
      <c r="AC88" s="428">
        <v>1</v>
      </c>
      <c r="AD88" s="428"/>
      <c r="AE88" s="432">
        <v>2</v>
      </c>
    </row>
    <row r="89" spans="1:31" ht="16.5" x14ac:dyDescent="0.25">
      <c r="A89" s="439" t="s">
        <v>554</v>
      </c>
      <c r="B89" s="444" t="s">
        <v>364</v>
      </c>
      <c r="C89" s="435"/>
      <c r="D89" s="436">
        <v>1</v>
      </c>
      <c r="E89" s="436"/>
      <c r="F89" s="436">
        <v>1</v>
      </c>
      <c r="G89" s="436"/>
      <c r="H89" s="436"/>
      <c r="I89" s="429">
        <f t="shared" si="17"/>
        <v>1</v>
      </c>
      <c r="J89" s="430">
        <f t="shared" si="18"/>
        <v>1</v>
      </c>
      <c r="K89" s="430">
        <f t="shared" si="19"/>
        <v>1</v>
      </c>
      <c r="L89" s="436"/>
      <c r="M89" s="436">
        <v>1</v>
      </c>
      <c r="N89" s="436">
        <v>1</v>
      </c>
      <c r="O89" s="436"/>
      <c r="P89" s="436"/>
      <c r="Q89" s="436">
        <v>1</v>
      </c>
      <c r="R89" s="436"/>
      <c r="S89" s="431">
        <f t="shared" si="20"/>
        <v>0</v>
      </c>
      <c r="T89" s="435">
        <v>1</v>
      </c>
      <c r="U89" s="436"/>
      <c r="V89" s="436"/>
      <c r="W89" s="429">
        <f t="shared" si="21"/>
        <v>1</v>
      </c>
      <c r="X89" s="436"/>
      <c r="Y89" s="436"/>
      <c r="Z89" s="436"/>
      <c r="AA89" s="436"/>
      <c r="AB89" s="436"/>
      <c r="AC89" s="436">
        <v>1</v>
      </c>
      <c r="AD89" s="436"/>
      <c r="AE89" s="437">
        <v>1</v>
      </c>
    </row>
    <row r="90" spans="1:31" ht="25.5" x14ac:dyDescent="0.25">
      <c r="A90" s="441" t="s">
        <v>538</v>
      </c>
      <c r="B90" s="444" t="s">
        <v>365</v>
      </c>
      <c r="C90" s="435">
        <v>1</v>
      </c>
      <c r="D90" s="436">
        <v>2</v>
      </c>
      <c r="E90" s="436"/>
      <c r="F90" s="436">
        <v>2</v>
      </c>
      <c r="G90" s="436"/>
      <c r="H90" s="436"/>
      <c r="I90" s="429">
        <f t="shared" si="17"/>
        <v>2</v>
      </c>
      <c r="J90" s="430">
        <f t="shared" si="18"/>
        <v>3</v>
      </c>
      <c r="K90" s="430">
        <f t="shared" si="19"/>
        <v>1</v>
      </c>
      <c r="L90" s="436"/>
      <c r="M90" s="436">
        <v>1</v>
      </c>
      <c r="N90" s="436">
        <v>1</v>
      </c>
      <c r="O90" s="436"/>
      <c r="P90" s="436"/>
      <c r="Q90" s="436">
        <v>1</v>
      </c>
      <c r="R90" s="436"/>
      <c r="S90" s="431">
        <f t="shared" si="20"/>
        <v>2</v>
      </c>
      <c r="T90" s="435">
        <v>1</v>
      </c>
      <c r="U90" s="436"/>
      <c r="V90" s="436"/>
      <c r="W90" s="429">
        <f t="shared" si="21"/>
        <v>1</v>
      </c>
      <c r="X90" s="436"/>
      <c r="Y90" s="436">
        <v>1</v>
      </c>
      <c r="Z90" s="436">
        <v>1</v>
      </c>
      <c r="AA90" s="436"/>
      <c r="AB90" s="436"/>
      <c r="AC90" s="436"/>
      <c r="AD90" s="436"/>
      <c r="AE90" s="437">
        <v>1</v>
      </c>
    </row>
    <row r="91" spans="1:31" ht="16.5" x14ac:dyDescent="0.25">
      <c r="A91" s="425" t="s">
        <v>366</v>
      </c>
      <c r="B91" s="445" t="s">
        <v>157</v>
      </c>
      <c r="C91" s="427">
        <v>3</v>
      </c>
      <c r="D91" s="428">
        <v>65</v>
      </c>
      <c r="E91" s="428"/>
      <c r="F91" s="428">
        <v>65</v>
      </c>
      <c r="G91" s="428">
        <v>3</v>
      </c>
      <c r="H91" s="428"/>
      <c r="I91" s="429">
        <f>D91+H91</f>
        <v>65</v>
      </c>
      <c r="J91" s="430">
        <f t="shared" si="18"/>
        <v>68</v>
      </c>
      <c r="K91" s="430">
        <f t="shared" si="19"/>
        <v>64</v>
      </c>
      <c r="L91" s="428">
        <v>3</v>
      </c>
      <c r="M91" s="428">
        <v>61</v>
      </c>
      <c r="N91" s="428">
        <v>58</v>
      </c>
      <c r="O91" s="428">
        <v>1</v>
      </c>
      <c r="P91" s="428">
        <v>2</v>
      </c>
      <c r="Q91" s="428">
        <v>60</v>
      </c>
      <c r="R91" s="428">
        <v>5</v>
      </c>
      <c r="S91" s="431">
        <f t="shared" si="20"/>
        <v>4</v>
      </c>
      <c r="T91" s="427">
        <v>64</v>
      </c>
      <c r="U91" s="428"/>
      <c r="V91" s="428"/>
      <c r="W91" s="429">
        <f t="shared" si="21"/>
        <v>61</v>
      </c>
      <c r="X91" s="428"/>
      <c r="Y91" s="428">
        <v>49</v>
      </c>
      <c r="Z91" s="428">
        <v>37</v>
      </c>
      <c r="AA91" s="428"/>
      <c r="AB91" s="428">
        <v>9</v>
      </c>
      <c r="AC91" s="428">
        <v>3</v>
      </c>
      <c r="AD91" s="428"/>
      <c r="AE91" s="432">
        <v>58</v>
      </c>
    </row>
    <row r="92" spans="1:31" ht="29.25" x14ac:dyDescent="0.25">
      <c r="A92" s="439" t="s">
        <v>555</v>
      </c>
      <c r="B92" s="444" t="s">
        <v>367</v>
      </c>
      <c r="C92" s="435"/>
      <c r="D92" s="436">
        <v>3</v>
      </c>
      <c r="E92" s="436"/>
      <c r="F92" s="436">
        <v>3</v>
      </c>
      <c r="G92" s="436"/>
      <c r="H92" s="436"/>
      <c r="I92" s="429">
        <f t="shared" si="17"/>
        <v>3</v>
      </c>
      <c r="J92" s="430">
        <f t="shared" si="18"/>
        <v>3</v>
      </c>
      <c r="K92" s="430">
        <f t="shared" si="19"/>
        <v>2</v>
      </c>
      <c r="L92" s="436"/>
      <c r="M92" s="436">
        <v>2</v>
      </c>
      <c r="N92" s="436">
        <v>1</v>
      </c>
      <c r="O92" s="436"/>
      <c r="P92" s="436"/>
      <c r="Q92" s="436">
        <v>2</v>
      </c>
      <c r="R92" s="436"/>
      <c r="S92" s="431">
        <f t="shared" si="20"/>
        <v>1</v>
      </c>
      <c r="T92" s="435">
        <v>2</v>
      </c>
      <c r="U92" s="436"/>
      <c r="V92" s="436"/>
      <c r="W92" s="429">
        <f t="shared" si="21"/>
        <v>1</v>
      </c>
      <c r="X92" s="436"/>
      <c r="Y92" s="436">
        <v>1</v>
      </c>
      <c r="Z92" s="436"/>
      <c r="AA92" s="436"/>
      <c r="AB92" s="436"/>
      <c r="AC92" s="436"/>
      <c r="AD92" s="436"/>
      <c r="AE92" s="437">
        <v>1</v>
      </c>
    </row>
    <row r="93" spans="1:31" ht="21.75" customHeight="1" x14ac:dyDescent="0.25">
      <c r="A93" s="441" t="s">
        <v>539</v>
      </c>
      <c r="B93" s="444" t="s">
        <v>368</v>
      </c>
      <c r="C93" s="435"/>
      <c r="D93" s="436">
        <v>6</v>
      </c>
      <c r="E93" s="436"/>
      <c r="F93" s="436">
        <v>6</v>
      </c>
      <c r="G93" s="436"/>
      <c r="H93" s="436"/>
      <c r="I93" s="429">
        <f t="shared" si="17"/>
        <v>6</v>
      </c>
      <c r="J93" s="430">
        <f t="shared" si="18"/>
        <v>6</v>
      </c>
      <c r="K93" s="430">
        <f t="shared" si="19"/>
        <v>6</v>
      </c>
      <c r="L93" s="436"/>
      <c r="M93" s="436">
        <v>6</v>
      </c>
      <c r="N93" s="436">
        <v>6</v>
      </c>
      <c r="O93" s="436"/>
      <c r="P93" s="436"/>
      <c r="Q93" s="436">
        <v>5</v>
      </c>
      <c r="R93" s="436"/>
      <c r="S93" s="431">
        <f t="shared" si="20"/>
        <v>0</v>
      </c>
      <c r="T93" s="435">
        <v>6</v>
      </c>
      <c r="U93" s="436"/>
      <c r="V93" s="436"/>
      <c r="W93" s="429">
        <f t="shared" si="21"/>
        <v>6</v>
      </c>
      <c r="X93" s="436"/>
      <c r="Y93" s="436">
        <v>6</v>
      </c>
      <c r="Z93" s="436">
        <v>6</v>
      </c>
      <c r="AA93" s="436"/>
      <c r="AB93" s="436"/>
      <c r="AC93" s="436"/>
      <c r="AD93" s="436"/>
      <c r="AE93" s="437">
        <v>6</v>
      </c>
    </row>
    <row r="94" spans="1:31" ht="26.25" customHeight="1" x14ac:dyDescent="0.25">
      <c r="A94" s="441" t="s">
        <v>820</v>
      </c>
      <c r="B94" s="444" t="s">
        <v>823</v>
      </c>
      <c r="C94" s="435"/>
      <c r="D94" s="436">
        <v>17</v>
      </c>
      <c r="E94" s="436"/>
      <c r="F94" s="436">
        <v>17</v>
      </c>
      <c r="G94" s="436">
        <v>1</v>
      </c>
      <c r="H94" s="436"/>
      <c r="I94" s="429">
        <f t="shared" ref="I94:I96" si="22">D94+H94</f>
        <v>17</v>
      </c>
      <c r="J94" s="430">
        <f t="shared" ref="J94:J96" si="23">I94+C94</f>
        <v>17</v>
      </c>
      <c r="K94" s="430">
        <f t="shared" ref="K94:K96" si="24">L94+M94</f>
        <v>17</v>
      </c>
      <c r="L94" s="436">
        <v>1</v>
      </c>
      <c r="M94" s="436">
        <v>16</v>
      </c>
      <c r="N94" s="436">
        <v>16</v>
      </c>
      <c r="O94" s="436">
        <v>1</v>
      </c>
      <c r="P94" s="436"/>
      <c r="Q94" s="436">
        <v>17</v>
      </c>
      <c r="R94" s="436"/>
      <c r="S94" s="431">
        <f t="shared" si="20"/>
        <v>0</v>
      </c>
      <c r="T94" s="435">
        <v>17</v>
      </c>
      <c r="U94" s="436"/>
      <c r="V94" s="436"/>
      <c r="W94" s="429">
        <f t="shared" si="21"/>
        <v>17</v>
      </c>
      <c r="X94" s="436"/>
      <c r="Y94" s="436">
        <v>17</v>
      </c>
      <c r="Z94" s="436">
        <v>16</v>
      </c>
      <c r="AA94" s="436"/>
      <c r="AB94" s="436"/>
      <c r="AC94" s="436"/>
      <c r="AD94" s="436"/>
      <c r="AE94" s="437">
        <v>16</v>
      </c>
    </row>
    <row r="95" spans="1:31" ht="54" customHeight="1" x14ac:dyDescent="0.25">
      <c r="A95" s="441" t="s">
        <v>821</v>
      </c>
      <c r="B95" s="444" t="s">
        <v>824</v>
      </c>
      <c r="C95" s="435"/>
      <c r="D95" s="436">
        <v>4</v>
      </c>
      <c r="E95" s="436"/>
      <c r="F95" s="436">
        <v>4</v>
      </c>
      <c r="G95" s="436"/>
      <c r="H95" s="436"/>
      <c r="I95" s="429">
        <f t="shared" si="22"/>
        <v>4</v>
      </c>
      <c r="J95" s="430">
        <f t="shared" si="23"/>
        <v>4</v>
      </c>
      <c r="K95" s="430">
        <f t="shared" si="24"/>
        <v>4</v>
      </c>
      <c r="L95" s="436"/>
      <c r="M95" s="436">
        <v>4</v>
      </c>
      <c r="N95" s="436">
        <v>4</v>
      </c>
      <c r="O95" s="436"/>
      <c r="P95" s="436"/>
      <c r="Q95" s="436">
        <v>4</v>
      </c>
      <c r="R95" s="436"/>
      <c r="S95" s="431">
        <f t="shared" si="20"/>
        <v>0</v>
      </c>
      <c r="T95" s="435">
        <v>4</v>
      </c>
      <c r="U95" s="436"/>
      <c r="V95" s="436"/>
      <c r="W95" s="429">
        <f t="shared" si="21"/>
        <v>4</v>
      </c>
      <c r="X95" s="436"/>
      <c r="Y95" s="436">
        <v>4</v>
      </c>
      <c r="Z95" s="436">
        <v>4</v>
      </c>
      <c r="AA95" s="436"/>
      <c r="AB95" s="436"/>
      <c r="AC95" s="436"/>
      <c r="AD95" s="436"/>
      <c r="AE95" s="437">
        <v>4</v>
      </c>
    </row>
    <row r="96" spans="1:31" ht="24" customHeight="1" x14ac:dyDescent="0.25">
      <c r="A96" s="441" t="s">
        <v>822</v>
      </c>
      <c r="B96" s="444" t="s">
        <v>825</v>
      </c>
      <c r="C96" s="435"/>
      <c r="D96" s="436">
        <v>7</v>
      </c>
      <c r="E96" s="436"/>
      <c r="F96" s="436">
        <v>7</v>
      </c>
      <c r="G96" s="436">
        <v>1</v>
      </c>
      <c r="H96" s="436"/>
      <c r="I96" s="429">
        <f t="shared" si="22"/>
        <v>7</v>
      </c>
      <c r="J96" s="430">
        <f t="shared" si="23"/>
        <v>7</v>
      </c>
      <c r="K96" s="430">
        <f t="shared" si="24"/>
        <v>7</v>
      </c>
      <c r="L96" s="436"/>
      <c r="M96" s="436">
        <v>7</v>
      </c>
      <c r="N96" s="436">
        <v>7</v>
      </c>
      <c r="O96" s="436"/>
      <c r="P96" s="436">
        <v>1</v>
      </c>
      <c r="Q96" s="436">
        <v>7</v>
      </c>
      <c r="R96" s="436"/>
      <c r="S96" s="431">
        <f t="shared" si="20"/>
        <v>0</v>
      </c>
      <c r="T96" s="435">
        <v>7</v>
      </c>
      <c r="U96" s="436"/>
      <c r="V96" s="436"/>
      <c r="W96" s="429">
        <f t="shared" si="21"/>
        <v>7</v>
      </c>
      <c r="X96" s="436"/>
      <c r="Y96" s="436">
        <v>7</v>
      </c>
      <c r="Z96" s="436">
        <v>7</v>
      </c>
      <c r="AA96" s="436"/>
      <c r="AB96" s="436"/>
      <c r="AC96" s="436"/>
      <c r="AD96" s="436"/>
      <c r="AE96" s="437">
        <v>7</v>
      </c>
    </row>
    <row r="97" spans="1:31" ht="15" x14ac:dyDescent="0.25">
      <c r="A97" s="441" t="s">
        <v>540</v>
      </c>
      <c r="B97" s="444" t="s">
        <v>369</v>
      </c>
      <c r="C97" s="435"/>
      <c r="D97" s="436">
        <v>1</v>
      </c>
      <c r="E97" s="436"/>
      <c r="F97" s="436">
        <v>1</v>
      </c>
      <c r="G97" s="436"/>
      <c r="H97" s="436"/>
      <c r="I97" s="429">
        <f t="shared" si="17"/>
        <v>1</v>
      </c>
      <c r="J97" s="430">
        <f t="shared" si="18"/>
        <v>1</v>
      </c>
      <c r="K97" s="430">
        <f t="shared" si="19"/>
        <v>1</v>
      </c>
      <c r="L97" s="436"/>
      <c r="M97" s="436">
        <v>1</v>
      </c>
      <c r="N97" s="436">
        <v>1</v>
      </c>
      <c r="O97" s="436"/>
      <c r="P97" s="436"/>
      <c r="Q97" s="436">
        <v>1</v>
      </c>
      <c r="R97" s="436"/>
      <c r="S97" s="431">
        <f t="shared" si="20"/>
        <v>0</v>
      </c>
      <c r="T97" s="435">
        <v>1</v>
      </c>
      <c r="U97" s="436"/>
      <c r="V97" s="436"/>
      <c r="W97" s="429">
        <f t="shared" si="21"/>
        <v>1</v>
      </c>
      <c r="X97" s="436"/>
      <c r="Y97" s="436">
        <v>1</v>
      </c>
      <c r="Z97" s="436"/>
      <c r="AA97" s="436"/>
      <c r="AB97" s="436"/>
      <c r="AC97" s="436"/>
      <c r="AD97" s="436"/>
      <c r="AE97" s="437">
        <v>1</v>
      </c>
    </row>
    <row r="98" spans="1:31" ht="25.5" x14ac:dyDescent="0.25">
      <c r="A98" s="441" t="s">
        <v>541</v>
      </c>
      <c r="B98" s="444" t="s">
        <v>370</v>
      </c>
      <c r="C98" s="435">
        <v>1</v>
      </c>
      <c r="D98" s="436">
        <v>20</v>
      </c>
      <c r="E98" s="436"/>
      <c r="F98" s="436">
        <v>20</v>
      </c>
      <c r="G98" s="436"/>
      <c r="H98" s="436"/>
      <c r="I98" s="429">
        <f t="shared" si="17"/>
        <v>20</v>
      </c>
      <c r="J98" s="430">
        <f t="shared" si="18"/>
        <v>21</v>
      </c>
      <c r="K98" s="430">
        <f t="shared" si="19"/>
        <v>20</v>
      </c>
      <c r="L98" s="436">
        <v>2</v>
      </c>
      <c r="M98" s="436">
        <v>18</v>
      </c>
      <c r="N98" s="436">
        <v>17</v>
      </c>
      <c r="O98" s="436"/>
      <c r="P98" s="436"/>
      <c r="Q98" s="436">
        <v>18</v>
      </c>
      <c r="R98" s="436">
        <v>2</v>
      </c>
      <c r="S98" s="431">
        <f t="shared" si="20"/>
        <v>1</v>
      </c>
      <c r="T98" s="435">
        <v>20</v>
      </c>
      <c r="U98" s="436"/>
      <c r="V98" s="436"/>
      <c r="W98" s="429">
        <f t="shared" si="21"/>
        <v>20</v>
      </c>
      <c r="X98" s="436"/>
      <c r="Y98" s="436">
        <v>11</v>
      </c>
      <c r="Z98" s="436">
        <v>8</v>
      </c>
      <c r="AA98" s="436"/>
      <c r="AB98" s="436">
        <v>9</v>
      </c>
      <c r="AC98" s="436"/>
      <c r="AD98" s="436"/>
      <c r="AE98" s="437">
        <v>17</v>
      </c>
    </row>
    <row r="99" spans="1:31" ht="38.25" x14ac:dyDescent="0.25">
      <c r="A99" s="441" t="s">
        <v>542</v>
      </c>
      <c r="B99" s="444" t="s">
        <v>371</v>
      </c>
      <c r="C99" s="435"/>
      <c r="D99" s="436">
        <v>3</v>
      </c>
      <c r="E99" s="436"/>
      <c r="F99" s="436">
        <v>3</v>
      </c>
      <c r="G99" s="436"/>
      <c r="H99" s="436"/>
      <c r="I99" s="429">
        <f t="shared" si="17"/>
        <v>3</v>
      </c>
      <c r="J99" s="430">
        <f t="shared" si="18"/>
        <v>3</v>
      </c>
      <c r="K99" s="430">
        <f t="shared" si="19"/>
        <v>3</v>
      </c>
      <c r="L99" s="436"/>
      <c r="M99" s="436">
        <v>3</v>
      </c>
      <c r="N99" s="436">
        <v>2</v>
      </c>
      <c r="O99" s="436"/>
      <c r="P99" s="436"/>
      <c r="Q99" s="436">
        <v>3</v>
      </c>
      <c r="R99" s="436"/>
      <c r="S99" s="431">
        <f t="shared" si="20"/>
        <v>0</v>
      </c>
      <c r="T99" s="435">
        <v>3</v>
      </c>
      <c r="U99" s="436"/>
      <c r="V99" s="436"/>
      <c r="W99" s="429">
        <f t="shared" si="21"/>
        <v>2</v>
      </c>
      <c r="X99" s="436"/>
      <c r="Y99" s="436">
        <v>2</v>
      </c>
      <c r="Z99" s="436">
        <v>1</v>
      </c>
      <c r="AA99" s="436"/>
      <c r="AB99" s="436"/>
      <c r="AC99" s="436"/>
      <c r="AD99" s="436"/>
      <c r="AE99" s="437">
        <v>2</v>
      </c>
    </row>
    <row r="100" spans="1:31" ht="33" x14ac:dyDescent="0.25">
      <c r="A100" s="425" t="s">
        <v>372</v>
      </c>
      <c r="B100" s="445" t="s">
        <v>159</v>
      </c>
      <c r="C100" s="427"/>
      <c r="D100" s="428"/>
      <c r="E100" s="428"/>
      <c r="F100" s="428"/>
      <c r="G100" s="428"/>
      <c r="H100" s="428"/>
      <c r="I100" s="429">
        <f t="shared" si="17"/>
        <v>0</v>
      </c>
      <c r="J100" s="430">
        <f t="shared" si="18"/>
        <v>0</v>
      </c>
      <c r="K100" s="430">
        <f t="shared" si="19"/>
        <v>0</v>
      </c>
      <c r="L100" s="428"/>
      <c r="M100" s="428"/>
      <c r="N100" s="428"/>
      <c r="O100" s="428"/>
      <c r="P100" s="428"/>
      <c r="Q100" s="428"/>
      <c r="R100" s="428"/>
      <c r="S100" s="431">
        <f t="shared" si="20"/>
        <v>0</v>
      </c>
      <c r="T100" s="427"/>
      <c r="U100" s="428"/>
      <c r="V100" s="428"/>
      <c r="W100" s="429">
        <f>Y100+AB100+AA100+AC100+AD100</f>
        <v>0</v>
      </c>
      <c r="X100" s="428"/>
      <c r="Y100" s="428"/>
      <c r="Z100" s="428"/>
      <c r="AA100" s="428"/>
      <c r="AB100" s="428"/>
      <c r="AC100" s="428"/>
      <c r="AD100" s="428"/>
      <c r="AE100" s="432"/>
    </row>
    <row r="101" spans="1:31" ht="17.25" thickBot="1" x14ac:dyDescent="0.3">
      <c r="A101" s="448" t="s">
        <v>373</v>
      </c>
      <c r="B101" s="449" t="s">
        <v>374</v>
      </c>
      <c r="C101" s="450"/>
      <c r="D101" s="451"/>
      <c r="E101" s="451"/>
      <c r="F101" s="451"/>
      <c r="G101" s="451"/>
      <c r="H101" s="451"/>
      <c r="I101" s="452">
        <f t="shared" si="17"/>
        <v>0</v>
      </c>
      <c r="J101" s="453">
        <f t="shared" si="18"/>
        <v>0</v>
      </c>
      <c r="K101" s="453">
        <f t="shared" si="19"/>
        <v>0</v>
      </c>
      <c r="L101" s="451"/>
      <c r="M101" s="451"/>
      <c r="N101" s="451"/>
      <c r="O101" s="451"/>
      <c r="P101" s="451"/>
      <c r="Q101" s="451"/>
      <c r="R101" s="451"/>
      <c r="S101" s="454">
        <f t="shared" si="20"/>
        <v>0</v>
      </c>
      <c r="T101" s="450"/>
      <c r="U101" s="451"/>
      <c r="V101" s="451"/>
      <c r="W101" s="452">
        <f t="shared" si="21"/>
        <v>0</v>
      </c>
      <c r="X101" s="451"/>
      <c r="Y101" s="451"/>
      <c r="Z101" s="451"/>
      <c r="AA101" s="451"/>
      <c r="AB101" s="451"/>
      <c r="AC101" s="451"/>
      <c r="AD101" s="451"/>
      <c r="AE101" s="455"/>
    </row>
    <row r="102" spans="1:31" ht="16.5" thickBot="1" x14ac:dyDescent="0.3">
      <c r="A102" s="456" t="s">
        <v>375</v>
      </c>
      <c r="B102" s="457" t="s">
        <v>376</v>
      </c>
      <c r="C102" s="458">
        <f t="shared" ref="C102:AE102" si="25">C101+C100+C91+C88+C87+C86+C80+C79+C49+C48+C40+C16+C12+C11</f>
        <v>13</v>
      </c>
      <c r="D102" s="459">
        <f t="shared" si="25"/>
        <v>122</v>
      </c>
      <c r="E102" s="459">
        <f t="shared" si="25"/>
        <v>0</v>
      </c>
      <c r="F102" s="459">
        <f t="shared" si="25"/>
        <v>122</v>
      </c>
      <c r="G102" s="459">
        <f t="shared" si="25"/>
        <v>3</v>
      </c>
      <c r="H102" s="459">
        <f t="shared" si="25"/>
        <v>1</v>
      </c>
      <c r="I102" s="459">
        <f t="shared" si="25"/>
        <v>123</v>
      </c>
      <c r="J102" s="460">
        <f t="shared" si="25"/>
        <v>136</v>
      </c>
      <c r="K102" s="460">
        <f t="shared" si="25"/>
        <v>116</v>
      </c>
      <c r="L102" s="459">
        <f t="shared" si="25"/>
        <v>11</v>
      </c>
      <c r="M102" s="459">
        <f t="shared" si="25"/>
        <v>105</v>
      </c>
      <c r="N102" s="459">
        <f t="shared" si="25"/>
        <v>99</v>
      </c>
      <c r="O102" s="459">
        <f t="shared" si="25"/>
        <v>1</v>
      </c>
      <c r="P102" s="459">
        <f t="shared" si="25"/>
        <v>2</v>
      </c>
      <c r="Q102" s="459">
        <f t="shared" si="25"/>
        <v>100</v>
      </c>
      <c r="R102" s="459">
        <f t="shared" si="25"/>
        <v>14</v>
      </c>
      <c r="S102" s="461">
        <f t="shared" si="25"/>
        <v>20</v>
      </c>
      <c r="T102" s="458">
        <f t="shared" si="25"/>
        <v>128</v>
      </c>
      <c r="U102" s="459">
        <f t="shared" si="25"/>
        <v>4</v>
      </c>
      <c r="V102" s="459">
        <f t="shared" si="25"/>
        <v>0</v>
      </c>
      <c r="W102" s="459">
        <f t="shared" si="25"/>
        <v>118</v>
      </c>
      <c r="X102" s="459">
        <f t="shared" si="25"/>
        <v>1</v>
      </c>
      <c r="Y102" s="459">
        <f t="shared" si="25"/>
        <v>75</v>
      </c>
      <c r="Z102" s="459">
        <f t="shared" si="25"/>
        <v>54</v>
      </c>
      <c r="AA102" s="459">
        <f t="shared" si="25"/>
        <v>0</v>
      </c>
      <c r="AB102" s="459">
        <f t="shared" si="25"/>
        <v>10</v>
      </c>
      <c r="AC102" s="459">
        <f t="shared" si="25"/>
        <v>32</v>
      </c>
      <c r="AD102" s="459">
        <f t="shared" si="25"/>
        <v>1</v>
      </c>
      <c r="AE102" s="462">
        <f t="shared" si="25"/>
        <v>111</v>
      </c>
    </row>
    <row r="103" spans="1:31" ht="16.5" x14ac:dyDescent="0.3">
      <c r="A103" s="463" t="s">
        <v>158</v>
      </c>
      <c r="B103" s="464" t="s">
        <v>377</v>
      </c>
      <c r="C103" s="419">
        <v>4</v>
      </c>
      <c r="D103" s="420">
        <v>11</v>
      </c>
      <c r="E103" s="420"/>
      <c r="F103" s="420">
        <v>11</v>
      </c>
      <c r="G103" s="420"/>
      <c r="H103" s="420"/>
      <c r="I103" s="421">
        <f t="shared" si="17"/>
        <v>11</v>
      </c>
      <c r="J103" s="422">
        <f t="shared" si="18"/>
        <v>15</v>
      </c>
      <c r="K103" s="422">
        <f t="shared" si="19"/>
        <v>7</v>
      </c>
      <c r="L103" s="420">
        <v>3</v>
      </c>
      <c r="M103" s="420">
        <v>4</v>
      </c>
      <c r="N103" s="420"/>
      <c r="O103" s="420"/>
      <c r="P103" s="420"/>
      <c r="Q103" s="420">
        <v>3</v>
      </c>
      <c r="R103" s="420">
        <v>2</v>
      </c>
      <c r="S103" s="423">
        <f>J103-K103</f>
        <v>8</v>
      </c>
      <c r="T103" s="465">
        <v>7</v>
      </c>
      <c r="U103" s="466"/>
      <c r="V103" s="466">
        <v>3</v>
      </c>
      <c r="W103" s="466">
        <v>3</v>
      </c>
      <c r="X103" s="466"/>
      <c r="Y103" s="466"/>
      <c r="Z103" s="466"/>
      <c r="AA103" s="466"/>
      <c r="AB103" s="466">
        <v>3</v>
      </c>
      <c r="AC103" s="466"/>
      <c r="AD103" s="466"/>
      <c r="AE103" s="467"/>
    </row>
    <row r="104" spans="1:31" ht="16.5" x14ac:dyDescent="0.3">
      <c r="A104" s="468" t="s">
        <v>543</v>
      </c>
      <c r="B104" s="445" t="s">
        <v>378</v>
      </c>
      <c r="C104" s="427">
        <v>1</v>
      </c>
      <c r="D104" s="428">
        <v>13</v>
      </c>
      <c r="E104" s="428"/>
      <c r="F104" s="428">
        <v>13</v>
      </c>
      <c r="G104" s="428"/>
      <c r="H104" s="428"/>
      <c r="I104" s="429">
        <f>D104+H104</f>
        <v>13</v>
      </c>
      <c r="J104" s="430">
        <f t="shared" si="18"/>
        <v>14</v>
      </c>
      <c r="K104" s="430">
        <f t="shared" si="19"/>
        <v>14</v>
      </c>
      <c r="L104" s="428">
        <v>1</v>
      </c>
      <c r="M104" s="428">
        <v>13</v>
      </c>
      <c r="N104" s="428">
        <v>12</v>
      </c>
      <c r="O104" s="428"/>
      <c r="P104" s="428"/>
      <c r="Q104" s="428">
        <v>13</v>
      </c>
      <c r="R104" s="428">
        <v>1</v>
      </c>
      <c r="S104" s="431">
        <f t="shared" si="20"/>
        <v>0</v>
      </c>
      <c r="T104" s="465">
        <v>14</v>
      </c>
      <c r="U104" s="466"/>
      <c r="V104" s="466">
        <v>13</v>
      </c>
      <c r="W104" s="466">
        <v>13</v>
      </c>
      <c r="X104" s="466">
        <v>1</v>
      </c>
      <c r="Y104" s="469" t="s">
        <v>21</v>
      </c>
      <c r="Z104" s="469" t="s">
        <v>21</v>
      </c>
      <c r="AA104" s="469" t="s">
        <v>21</v>
      </c>
      <c r="AB104" s="470">
        <v>11</v>
      </c>
      <c r="AC104" s="469" t="s">
        <v>21</v>
      </c>
      <c r="AD104" s="469" t="s">
        <v>834</v>
      </c>
      <c r="AE104" s="471">
        <v>12</v>
      </c>
    </row>
    <row r="105" spans="1:31" ht="16.5" x14ac:dyDescent="0.25">
      <c r="A105" s="472" t="s">
        <v>379</v>
      </c>
      <c r="B105" s="445" t="s">
        <v>169</v>
      </c>
      <c r="C105" s="427">
        <v>2</v>
      </c>
      <c r="D105" s="428">
        <v>53</v>
      </c>
      <c r="E105" s="428"/>
      <c r="F105" s="428">
        <v>53</v>
      </c>
      <c r="G105" s="428"/>
      <c r="H105" s="428"/>
      <c r="I105" s="429">
        <f t="shared" si="17"/>
        <v>53</v>
      </c>
      <c r="J105" s="430">
        <f t="shared" si="18"/>
        <v>55</v>
      </c>
      <c r="K105" s="430">
        <f t="shared" si="19"/>
        <v>54</v>
      </c>
      <c r="L105" s="428">
        <v>39</v>
      </c>
      <c r="M105" s="428">
        <v>15</v>
      </c>
      <c r="N105" s="428"/>
      <c r="O105" s="428"/>
      <c r="P105" s="428"/>
      <c r="Q105" s="428">
        <v>54</v>
      </c>
      <c r="R105" s="428">
        <v>1</v>
      </c>
      <c r="S105" s="431">
        <f t="shared" si="20"/>
        <v>1</v>
      </c>
      <c r="T105" s="465">
        <v>10</v>
      </c>
      <c r="U105" s="466"/>
      <c r="V105" s="466"/>
      <c r="W105" s="466"/>
      <c r="X105" s="466"/>
      <c r="Y105" s="469" t="s">
        <v>21</v>
      </c>
      <c r="Z105" s="469" t="s">
        <v>21</v>
      </c>
      <c r="AA105" s="469" t="s">
        <v>21</v>
      </c>
      <c r="AB105" s="470"/>
      <c r="AC105" s="469" t="s">
        <v>21</v>
      </c>
      <c r="AD105" s="469"/>
      <c r="AE105" s="471"/>
    </row>
    <row r="106" spans="1:31" ht="42" x14ac:dyDescent="0.25">
      <c r="A106" s="433" t="s">
        <v>556</v>
      </c>
      <c r="B106" s="473" t="s">
        <v>380</v>
      </c>
      <c r="C106" s="435">
        <v>1</v>
      </c>
      <c r="D106" s="436">
        <v>11</v>
      </c>
      <c r="E106" s="436"/>
      <c r="F106" s="436">
        <v>11</v>
      </c>
      <c r="G106" s="436"/>
      <c r="H106" s="436"/>
      <c r="I106" s="429">
        <f t="shared" si="17"/>
        <v>11</v>
      </c>
      <c r="J106" s="430">
        <f t="shared" si="18"/>
        <v>12</v>
      </c>
      <c r="K106" s="430">
        <f t="shared" si="19"/>
        <v>11</v>
      </c>
      <c r="L106" s="436">
        <v>9</v>
      </c>
      <c r="M106" s="436">
        <v>2</v>
      </c>
      <c r="N106" s="436"/>
      <c r="O106" s="436"/>
      <c r="P106" s="436"/>
      <c r="Q106" s="436">
        <v>11</v>
      </c>
      <c r="R106" s="436"/>
      <c r="S106" s="431">
        <f t="shared" si="20"/>
        <v>1</v>
      </c>
      <c r="T106" s="474" t="s">
        <v>21</v>
      </c>
      <c r="U106" s="475" t="s">
        <v>21</v>
      </c>
      <c r="V106" s="475" t="s">
        <v>21</v>
      </c>
      <c r="W106" s="476" t="s">
        <v>21</v>
      </c>
      <c r="X106" s="475" t="s">
        <v>21</v>
      </c>
      <c r="Y106" s="475" t="s">
        <v>21</v>
      </c>
      <c r="Z106" s="475" t="s">
        <v>21</v>
      </c>
      <c r="AA106" s="475" t="s">
        <v>21</v>
      </c>
      <c r="AB106" s="475" t="s">
        <v>21</v>
      </c>
      <c r="AC106" s="475" t="s">
        <v>21</v>
      </c>
      <c r="AD106" s="475" t="s">
        <v>21</v>
      </c>
      <c r="AE106" s="477"/>
    </row>
    <row r="107" spans="1:31" ht="15" x14ac:dyDescent="0.25">
      <c r="A107" s="438" t="s">
        <v>381</v>
      </c>
      <c r="B107" s="473" t="s">
        <v>120</v>
      </c>
      <c r="C107" s="435"/>
      <c r="D107" s="436">
        <v>1</v>
      </c>
      <c r="E107" s="436"/>
      <c r="F107" s="436">
        <v>1</v>
      </c>
      <c r="G107" s="436"/>
      <c r="H107" s="436"/>
      <c r="I107" s="429">
        <f t="shared" si="17"/>
        <v>1</v>
      </c>
      <c r="J107" s="430">
        <f t="shared" si="18"/>
        <v>1</v>
      </c>
      <c r="K107" s="430">
        <f t="shared" si="19"/>
        <v>1</v>
      </c>
      <c r="L107" s="436">
        <v>1</v>
      </c>
      <c r="M107" s="436"/>
      <c r="N107" s="436"/>
      <c r="O107" s="436"/>
      <c r="P107" s="436"/>
      <c r="Q107" s="436">
        <v>1</v>
      </c>
      <c r="R107" s="436"/>
      <c r="S107" s="431">
        <f t="shared" si="20"/>
        <v>0</v>
      </c>
      <c r="T107" s="474" t="s">
        <v>21</v>
      </c>
      <c r="U107" s="475" t="s">
        <v>21</v>
      </c>
      <c r="V107" s="475" t="s">
        <v>21</v>
      </c>
      <c r="W107" s="476" t="s">
        <v>21</v>
      </c>
      <c r="X107" s="475" t="s">
        <v>21</v>
      </c>
      <c r="Y107" s="475" t="s">
        <v>21</v>
      </c>
      <c r="Z107" s="475" t="s">
        <v>21</v>
      </c>
      <c r="AA107" s="475" t="s">
        <v>21</v>
      </c>
      <c r="AB107" s="475" t="s">
        <v>21</v>
      </c>
      <c r="AC107" s="475" t="s">
        <v>21</v>
      </c>
      <c r="AD107" s="475" t="s">
        <v>21</v>
      </c>
      <c r="AE107" s="477"/>
    </row>
    <row r="108" spans="1:31" ht="25.5" x14ac:dyDescent="0.25">
      <c r="A108" s="438" t="s">
        <v>544</v>
      </c>
      <c r="B108" s="473" t="s">
        <v>382</v>
      </c>
      <c r="C108" s="435"/>
      <c r="D108" s="436">
        <v>2</v>
      </c>
      <c r="E108" s="436"/>
      <c r="F108" s="436">
        <v>2</v>
      </c>
      <c r="G108" s="436"/>
      <c r="H108" s="436"/>
      <c r="I108" s="429">
        <f t="shared" si="17"/>
        <v>2</v>
      </c>
      <c r="J108" s="430">
        <f t="shared" si="18"/>
        <v>2</v>
      </c>
      <c r="K108" s="430">
        <f t="shared" si="19"/>
        <v>2</v>
      </c>
      <c r="L108" s="436">
        <v>1</v>
      </c>
      <c r="M108" s="436">
        <v>1</v>
      </c>
      <c r="N108" s="436"/>
      <c r="O108" s="436"/>
      <c r="P108" s="436"/>
      <c r="Q108" s="436">
        <v>2</v>
      </c>
      <c r="R108" s="436"/>
      <c r="S108" s="431">
        <f t="shared" si="20"/>
        <v>0</v>
      </c>
      <c r="T108" s="474" t="s">
        <v>21</v>
      </c>
      <c r="U108" s="475" t="s">
        <v>21</v>
      </c>
      <c r="V108" s="475" t="s">
        <v>21</v>
      </c>
      <c r="W108" s="476" t="s">
        <v>21</v>
      </c>
      <c r="X108" s="475" t="s">
        <v>21</v>
      </c>
      <c r="Y108" s="475" t="s">
        <v>21</v>
      </c>
      <c r="Z108" s="475" t="s">
        <v>21</v>
      </c>
      <c r="AA108" s="475" t="s">
        <v>21</v>
      </c>
      <c r="AB108" s="475" t="s">
        <v>21</v>
      </c>
      <c r="AC108" s="475" t="s">
        <v>21</v>
      </c>
      <c r="AD108" s="475" t="s">
        <v>21</v>
      </c>
      <c r="AE108" s="477"/>
    </row>
    <row r="109" spans="1:31" ht="15" x14ac:dyDescent="0.25">
      <c r="A109" s="438" t="s">
        <v>545</v>
      </c>
      <c r="B109" s="473" t="s">
        <v>122</v>
      </c>
      <c r="C109" s="435"/>
      <c r="D109" s="436"/>
      <c r="E109" s="436"/>
      <c r="F109" s="436"/>
      <c r="G109" s="436"/>
      <c r="H109" s="436"/>
      <c r="I109" s="429">
        <f t="shared" si="17"/>
        <v>0</v>
      </c>
      <c r="J109" s="430">
        <f t="shared" si="18"/>
        <v>0</v>
      </c>
      <c r="K109" s="430">
        <f t="shared" si="19"/>
        <v>0</v>
      </c>
      <c r="L109" s="436"/>
      <c r="M109" s="436"/>
      <c r="N109" s="436"/>
      <c r="O109" s="436"/>
      <c r="P109" s="436"/>
      <c r="Q109" s="436"/>
      <c r="R109" s="436"/>
      <c r="S109" s="431">
        <f t="shared" si="20"/>
        <v>0</v>
      </c>
      <c r="T109" s="474"/>
      <c r="U109" s="475"/>
      <c r="V109" s="475"/>
      <c r="W109" s="475"/>
      <c r="X109" s="475" t="s">
        <v>21</v>
      </c>
      <c r="Y109" s="475" t="s">
        <v>21</v>
      </c>
      <c r="Z109" s="475" t="s">
        <v>21</v>
      </c>
      <c r="AA109" s="475" t="s">
        <v>21</v>
      </c>
      <c r="AB109" s="478"/>
      <c r="AC109" s="475" t="s">
        <v>21</v>
      </c>
      <c r="AD109" s="478"/>
      <c r="AE109" s="477"/>
    </row>
    <row r="110" spans="1:31" ht="15" x14ac:dyDescent="0.25">
      <c r="A110" s="438" t="s">
        <v>546</v>
      </c>
      <c r="B110" s="473" t="s">
        <v>383</v>
      </c>
      <c r="C110" s="435"/>
      <c r="D110" s="436"/>
      <c r="E110" s="436"/>
      <c r="F110" s="436"/>
      <c r="G110" s="436"/>
      <c r="H110" s="436"/>
      <c r="I110" s="429">
        <f t="shared" si="17"/>
        <v>0</v>
      </c>
      <c r="J110" s="430">
        <f t="shared" si="18"/>
        <v>0</v>
      </c>
      <c r="K110" s="430">
        <f t="shared" si="19"/>
        <v>0</v>
      </c>
      <c r="L110" s="436"/>
      <c r="M110" s="436"/>
      <c r="N110" s="436"/>
      <c r="O110" s="436"/>
      <c r="P110" s="436"/>
      <c r="Q110" s="436"/>
      <c r="R110" s="436"/>
      <c r="S110" s="431">
        <f t="shared" si="20"/>
        <v>0</v>
      </c>
      <c r="T110" s="474"/>
      <c r="U110" s="475"/>
      <c r="V110" s="475"/>
      <c r="W110" s="475"/>
      <c r="X110" s="475" t="s">
        <v>21</v>
      </c>
      <c r="Y110" s="475" t="s">
        <v>21</v>
      </c>
      <c r="Z110" s="475" t="s">
        <v>21</v>
      </c>
      <c r="AA110" s="475" t="s">
        <v>21</v>
      </c>
      <c r="AB110" s="478"/>
      <c r="AC110" s="475" t="s">
        <v>21</v>
      </c>
      <c r="AD110" s="478"/>
      <c r="AE110" s="477"/>
    </row>
    <row r="111" spans="1:31" ht="20.25" customHeight="1" thickBot="1" x14ac:dyDescent="0.3">
      <c r="A111" s="472" t="s">
        <v>384</v>
      </c>
      <c r="B111" s="445" t="s">
        <v>188</v>
      </c>
      <c r="C111" s="450">
        <v>2</v>
      </c>
      <c r="D111" s="451">
        <v>103</v>
      </c>
      <c r="E111" s="451"/>
      <c r="F111" s="451">
        <v>103</v>
      </c>
      <c r="G111" s="451"/>
      <c r="H111" s="451"/>
      <c r="I111" s="452">
        <f t="shared" si="17"/>
        <v>103</v>
      </c>
      <c r="J111" s="453">
        <f t="shared" si="18"/>
        <v>105</v>
      </c>
      <c r="K111" s="453">
        <f t="shared" si="19"/>
        <v>105</v>
      </c>
      <c r="L111" s="451">
        <v>98</v>
      </c>
      <c r="M111" s="451">
        <v>7</v>
      </c>
      <c r="N111" s="451"/>
      <c r="O111" s="451"/>
      <c r="P111" s="451"/>
      <c r="Q111" s="451">
        <v>105</v>
      </c>
      <c r="R111" s="451">
        <v>7</v>
      </c>
      <c r="S111" s="454">
        <f t="shared" si="20"/>
        <v>0</v>
      </c>
      <c r="T111" s="479" t="s">
        <v>21</v>
      </c>
      <c r="U111" s="480" t="s">
        <v>21</v>
      </c>
      <c r="V111" s="480" t="s">
        <v>21</v>
      </c>
      <c r="W111" s="481" t="s">
        <v>21</v>
      </c>
      <c r="X111" s="480" t="s">
        <v>21</v>
      </c>
      <c r="Y111" s="480" t="s">
        <v>21</v>
      </c>
      <c r="Z111" s="480" t="s">
        <v>21</v>
      </c>
      <c r="AA111" s="480" t="s">
        <v>21</v>
      </c>
      <c r="AB111" s="480" t="s">
        <v>21</v>
      </c>
      <c r="AC111" s="480" t="s">
        <v>21</v>
      </c>
      <c r="AD111" s="480" t="s">
        <v>21</v>
      </c>
      <c r="AE111" s="482"/>
    </row>
    <row r="112" spans="1:31" ht="16.5" thickBot="1" x14ac:dyDescent="0.3">
      <c r="A112" s="708" t="s">
        <v>385</v>
      </c>
      <c r="B112" s="709"/>
      <c r="C112" s="483">
        <f>C111+C105</f>
        <v>4</v>
      </c>
      <c r="D112" s="460">
        <f t="shared" ref="D112:AE112" si="26">D111+D105</f>
        <v>156</v>
      </c>
      <c r="E112" s="459">
        <f t="shared" si="26"/>
        <v>0</v>
      </c>
      <c r="F112" s="459">
        <f t="shared" si="26"/>
        <v>156</v>
      </c>
      <c r="G112" s="459">
        <f t="shared" si="26"/>
        <v>0</v>
      </c>
      <c r="H112" s="459">
        <f t="shared" si="26"/>
        <v>0</v>
      </c>
      <c r="I112" s="460">
        <f t="shared" si="26"/>
        <v>156</v>
      </c>
      <c r="J112" s="460">
        <f t="shared" si="26"/>
        <v>160</v>
      </c>
      <c r="K112" s="460">
        <f t="shared" si="26"/>
        <v>159</v>
      </c>
      <c r="L112" s="459">
        <f t="shared" si="26"/>
        <v>137</v>
      </c>
      <c r="M112" s="459">
        <f t="shared" si="26"/>
        <v>22</v>
      </c>
      <c r="N112" s="459">
        <f t="shared" si="26"/>
        <v>0</v>
      </c>
      <c r="O112" s="459">
        <f t="shared" si="26"/>
        <v>0</v>
      </c>
      <c r="P112" s="459">
        <f t="shared" si="26"/>
        <v>0</v>
      </c>
      <c r="Q112" s="459">
        <f t="shared" si="26"/>
        <v>159</v>
      </c>
      <c r="R112" s="459">
        <f t="shared" si="26"/>
        <v>8</v>
      </c>
      <c r="S112" s="460">
        <f t="shared" si="26"/>
        <v>1</v>
      </c>
      <c r="T112" s="484" t="s">
        <v>21</v>
      </c>
      <c r="U112" s="484" t="s">
        <v>21</v>
      </c>
      <c r="V112" s="484" t="s">
        <v>21</v>
      </c>
      <c r="W112" s="484" t="s">
        <v>21</v>
      </c>
      <c r="X112" s="484" t="s">
        <v>21</v>
      </c>
      <c r="Y112" s="484" t="s">
        <v>21</v>
      </c>
      <c r="Z112" s="484" t="s">
        <v>21</v>
      </c>
      <c r="AA112" s="484" t="s">
        <v>21</v>
      </c>
      <c r="AB112" s="484" t="s">
        <v>21</v>
      </c>
      <c r="AC112" s="484" t="s">
        <v>21</v>
      </c>
      <c r="AD112" s="484" t="s">
        <v>21</v>
      </c>
      <c r="AE112" s="461">
        <f t="shared" si="26"/>
        <v>0</v>
      </c>
    </row>
    <row r="113" spans="1:29" x14ac:dyDescent="0.2">
      <c r="A113" s="485"/>
      <c r="B113" s="486"/>
      <c r="C113" s="487"/>
      <c r="D113" s="487"/>
      <c r="E113" s="487"/>
      <c r="F113" s="487"/>
      <c r="I113" s="488"/>
      <c r="J113" s="487"/>
      <c r="K113" s="487"/>
      <c r="L113" s="487"/>
      <c r="M113" s="487"/>
      <c r="N113" s="487"/>
      <c r="O113" s="487"/>
      <c r="P113" s="487"/>
      <c r="Q113" s="487"/>
      <c r="R113" s="489"/>
      <c r="S113" s="489"/>
      <c r="T113" s="489"/>
      <c r="U113" s="489"/>
      <c r="V113" s="489"/>
      <c r="W113" s="489"/>
      <c r="X113" s="489"/>
      <c r="Y113" s="489"/>
      <c r="Z113" s="489"/>
      <c r="AA113" s="489"/>
      <c r="AB113" s="489" t="s">
        <v>160</v>
      </c>
      <c r="AC113" s="489"/>
    </row>
    <row r="114" spans="1:29" ht="12.75" customHeight="1" x14ac:dyDescent="0.2">
      <c r="A114" s="490" t="s">
        <v>117</v>
      </c>
      <c r="B114" s="491"/>
      <c r="C114" s="487"/>
      <c r="D114" s="487"/>
      <c r="E114" s="487"/>
      <c r="F114" s="487"/>
      <c r="G114" s="487"/>
      <c r="H114" s="487"/>
      <c r="I114" s="487"/>
      <c r="J114" s="487"/>
      <c r="K114" s="487"/>
      <c r="L114" s="487"/>
      <c r="M114" s="487"/>
      <c r="N114" s="492"/>
      <c r="O114" s="492"/>
      <c r="P114" s="487"/>
      <c r="Q114" s="489"/>
      <c r="R114" s="489"/>
      <c r="S114" s="489"/>
      <c r="T114" s="489"/>
      <c r="U114" s="489"/>
      <c r="V114" s="489"/>
      <c r="W114" s="489"/>
      <c r="X114" s="489"/>
      <c r="Y114" s="489"/>
      <c r="Z114" s="489"/>
      <c r="AA114" s="489"/>
      <c r="AB114" s="489"/>
    </row>
    <row r="115" spans="1:29" x14ac:dyDescent="0.2">
      <c r="A115" s="710"/>
      <c r="B115" s="712" t="s">
        <v>77</v>
      </c>
      <c r="C115" s="714" t="s">
        <v>161</v>
      </c>
      <c r="D115" s="714" t="s">
        <v>162</v>
      </c>
      <c r="E115" s="700" t="s">
        <v>163</v>
      </c>
      <c r="F115" s="702" t="s">
        <v>0</v>
      </c>
      <c r="G115" s="703"/>
      <c r="H115" s="703"/>
      <c r="I115" s="703"/>
      <c r="J115" s="703"/>
      <c r="K115" s="703"/>
      <c r="L115" s="703"/>
      <c r="M115" s="704"/>
      <c r="N115" s="705" t="s">
        <v>164</v>
      </c>
      <c r="O115" s="487"/>
      <c r="P115" s="487"/>
      <c r="Q115" s="489"/>
      <c r="R115" s="489"/>
      <c r="S115" s="489"/>
      <c r="T115" s="489"/>
      <c r="U115" s="489"/>
      <c r="V115" s="489"/>
      <c r="W115" s="489"/>
      <c r="X115" s="489"/>
      <c r="Y115" s="489"/>
      <c r="Z115" s="489"/>
      <c r="AA115" s="489"/>
      <c r="AB115" s="489"/>
    </row>
    <row r="116" spans="1:29" ht="116.25" customHeight="1" x14ac:dyDescent="0.2">
      <c r="A116" s="711"/>
      <c r="B116" s="713"/>
      <c r="C116" s="715"/>
      <c r="D116" s="715"/>
      <c r="E116" s="701"/>
      <c r="F116" s="493" t="s">
        <v>135</v>
      </c>
      <c r="G116" s="494" t="s">
        <v>165</v>
      </c>
      <c r="H116" s="494" t="s">
        <v>166</v>
      </c>
      <c r="I116" s="494" t="s">
        <v>167</v>
      </c>
      <c r="J116" s="494" t="s">
        <v>168</v>
      </c>
      <c r="K116" s="495" t="s">
        <v>804</v>
      </c>
      <c r="L116" s="495" t="s">
        <v>805</v>
      </c>
      <c r="M116" s="495" t="s">
        <v>806</v>
      </c>
      <c r="N116" s="706"/>
      <c r="O116" s="487"/>
      <c r="P116" s="487"/>
      <c r="Q116" s="489"/>
      <c r="R116" s="489"/>
      <c r="S116" s="489"/>
      <c r="T116" s="489"/>
      <c r="U116" s="489"/>
      <c r="V116" s="489"/>
      <c r="W116" s="489"/>
      <c r="X116" s="489"/>
      <c r="Y116" s="489"/>
      <c r="Z116" s="489"/>
      <c r="AA116" s="489"/>
      <c r="AB116" s="489"/>
    </row>
    <row r="117" spans="1:29" x14ac:dyDescent="0.2">
      <c r="A117" s="496" t="s">
        <v>47</v>
      </c>
      <c r="B117" s="496" t="s">
        <v>48</v>
      </c>
      <c r="C117" s="497">
        <v>1</v>
      </c>
      <c r="D117" s="497">
        <v>2</v>
      </c>
      <c r="E117" s="497">
        <v>3</v>
      </c>
      <c r="F117" s="497">
        <v>4</v>
      </c>
      <c r="G117" s="497">
        <v>5</v>
      </c>
      <c r="H117" s="497">
        <v>6</v>
      </c>
      <c r="I117" s="497">
        <v>7</v>
      </c>
      <c r="J117" s="497">
        <v>8</v>
      </c>
      <c r="K117" s="497">
        <v>9</v>
      </c>
      <c r="L117" s="497">
        <v>10</v>
      </c>
      <c r="M117" s="497">
        <v>11</v>
      </c>
      <c r="N117" s="497">
        <v>12</v>
      </c>
      <c r="O117" s="492"/>
      <c r="P117" s="492"/>
      <c r="Q117" s="492"/>
      <c r="R117" s="492"/>
      <c r="S117" s="492"/>
      <c r="T117" s="492"/>
      <c r="U117" s="492"/>
      <c r="V117" s="492"/>
      <c r="W117" s="492"/>
      <c r="X117" s="492"/>
      <c r="Y117" s="492"/>
      <c r="Z117" s="492"/>
      <c r="AA117" s="492"/>
      <c r="AB117" s="492"/>
    </row>
    <row r="118" spans="1:29" x14ac:dyDescent="0.2">
      <c r="A118" s="498" t="s">
        <v>386</v>
      </c>
      <c r="B118" s="499" t="s">
        <v>387</v>
      </c>
      <c r="C118" s="500">
        <v>26</v>
      </c>
      <c r="D118" s="500">
        <v>90</v>
      </c>
      <c r="E118" s="501">
        <f>C118+D118</f>
        <v>116</v>
      </c>
      <c r="F118" s="501">
        <f>G118+H118+I118+J118+K118+L118+M118</f>
        <v>92</v>
      </c>
      <c r="G118" s="500">
        <v>31</v>
      </c>
      <c r="H118" s="500">
        <v>4</v>
      </c>
      <c r="I118" s="500">
        <v>28</v>
      </c>
      <c r="J118" s="500">
        <v>5</v>
      </c>
      <c r="K118" s="500">
        <v>22</v>
      </c>
      <c r="L118" s="500">
        <v>1</v>
      </c>
      <c r="M118" s="500">
        <v>1</v>
      </c>
      <c r="N118" s="501">
        <f>E118-F118</f>
        <v>24</v>
      </c>
      <c r="O118" s="502"/>
      <c r="P118" s="502"/>
      <c r="Q118" s="492"/>
      <c r="R118" s="492"/>
      <c r="S118" s="492"/>
      <c r="T118" s="492"/>
      <c r="U118" s="492"/>
      <c r="V118" s="492"/>
      <c r="W118" s="492"/>
      <c r="X118" s="492"/>
      <c r="Y118" s="492"/>
      <c r="Z118" s="492"/>
      <c r="AA118" s="492"/>
      <c r="AB118" s="492"/>
    </row>
    <row r="119" spans="1:29" x14ac:dyDescent="0.2">
      <c r="A119" s="503" t="s">
        <v>427</v>
      </c>
      <c r="B119" s="504" t="s">
        <v>388</v>
      </c>
      <c r="C119" s="500">
        <v>13</v>
      </c>
      <c r="D119" s="500">
        <v>48</v>
      </c>
      <c r="E119" s="501">
        <f t="shared" ref="E119:E139" si="27">C119+D119</f>
        <v>61</v>
      </c>
      <c r="F119" s="501">
        <f t="shared" ref="F119:F139" si="28">G119+H119+I119+J119+K119+L119+M119</f>
        <v>42</v>
      </c>
      <c r="G119" s="500">
        <v>17</v>
      </c>
      <c r="H119" s="500">
        <v>3</v>
      </c>
      <c r="I119" s="500">
        <v>17</v>
      </c>
      <c r="J119" s="500">
        <v>5</v>
      </c>
      <c r="K119" s="500"/>
      <c r="L119" s="500"/>
      <c r="M119" s="500"/>
      <c r="N119" s="505">
        <f t="shared" ref="N119:N139" si="29">E119-F119</f>
        <v>19</v>
      </c>
      <c r="O119" s="488"/>
      <c r="P119" s="488"/>
      <c r="Q119" s="489"/>
      <c r="R119" s="489"/>
      <c r="S119" s="489"/>
      <c r="T119" s="489"/>
      <c r="U119" s="489"/>
      <c r="V119" s="489"/>
      <c r="W119" s="489"/>
      <c r="X119" s="489"/>
      <c r="Y119" s="489"/>
      <c r="Z119" s="489"/>
      <c r="AA119" s="489"/>
      <c r="AB119" s="489"/>
    </row>
    <row r="120" spans="1:29" x14ac:dyDescent="0.2">
      <c r="A120" s="506" t="s">
        <v>389</v>
      </c>
      <c r="B120" s="504" t="s">
        <v>390</v>
      </c>
      <c r="C120" s="500"/>
      <c r="D120" s="500"/>
      <c r="E120" s="501">
        <f t="shared" si="27"/>
        <v>0</v>
      </c>
      <c r="F120" s="501">
        <f t="shared" si="28"/>
        <v>0</v>
      </c>
      <c r="G120" s="500"/>
      <c r="H120" s="500"/>
      <c r="I120" s="500"/>
      <c r="J120" s="500"/>
      <c r="K120" s="500"/>
      <c r="L120" s="500"/>
      <c r="M120" s="500"/>
      <c r="N120" s="505">
        <f t="shared" si="29"/>
        <v>0</v>
      </c>
      <c r="O120" s="502"/>
      <c r="P120" s="502"/>
      <c r="Q120" s="507"/>
      <c r="R120" s="507"/>
      <c r="S120" s="507"/>
      <c r="T120" s="507"/>
      <c r="U120" s="507"/>
      <c r="V120" s="507"/>
      <c r="W120" s="507"/>
      <c r="X120" s="507"/>
      <c r="Y120" s="507"/>
      <c r="Z120" s="507"/>
      <c r="AA120" s="507"/>
      <c r="AB120" s="507"/>
    </row>
    <row r="121" spans="1:29" x14ac:dyDescent="0.2">
      <c r="A121" s="506" t="s">
        <v>391</v>
      </c>
      <c r="B121" s="504" t="s">
        <v>392</v>
      </c>
      <c r="C121" s="500"/>
      <c r="D121" s="500"/>
      <c r="E121" s="501">
        <f t="shared" si="27"/>
        <v>0</v>
      </c>
      <c r="F121" s="501">
        <f t="shared" si="28"/>
        <v>0</v>
      </c>
      <c r="G121" s="500"/>
      <c r="H121" s="500"/>
      <c r="I121" s="500"/>
      <c r="J121" s="500"/>
      <c r="K121" s="500"/>
      <c r="L121" s="500"/>
      <c r="M121" s="500"/>
      <c r="N121" s="505">
        <f t="shared" si="29"/>
        <v>0</v>
      </c>
      <c r="O121" s="502"/>
      <c r="P121" s="502"/>
      <c r="Q121" s="507"/>
      <c r="R121" s="507"/>
      <c r="S121" s="507"/>
      <c r="T121" s="507"/>
      <c r="U121" s="507"/>
      <c r="V121" s="507"/>
      <c r="W121" s="507"/>
      <c r="X121" s="507"/>
      <c r="Y121" s="507"/>
      <c r="Z121" s="507"/>
      <c r="AA121" s="507"/>
      <c r="AB121" s="507"/>
    </row>
    <row r="122" spans="1:29" x14ac:dyDescent="0.2">
      <c r="A122" s="506" t="s">
        <v>393</v>
      </c>
      <c r="B122" s="504" t="s">
        <v>394</v>
      </c>
      <c r="C122" s="500">
        <v>2</v>
      </c>
      <c r="D122" s="500">
        <v>4</v>
      </c>
      <c r="E122" s="501">
        <f t="shared" si="27"/>
        <v>6</v>
      </c>
      <c r="F122" s="501">
        <f t="shared" si="28"/>
        <v>5</v>
      </c>
      <c r="G122" s="500">
        <v>1</v>
      </c>
      <c r="H122" s="500">
        <v>1</v>
      </c>
      <c r="I122" s="500">
        <v>3</v>
      </c>
      <c r="J122" s="500"/>
      <c r="K122" s="500"/>
      <c r="L122" s="500"/>
      <c r="M122" s="500"/>
      <c r="N122" s="505">
        <f t="shared" si="29"/>
        <v>1</v>
      </c>
      <c r="O122" s="502"/>
      <c r="P122" s="502"/>
      <c r="Q122" s="507"/>
      <c r="R122" s="507"/>
      <c r="S122" s="507"/>
      <c r="T122" s="507"/>
      <c r="U122" s="507"/>
      <c r="V122" s="507"/>
      <c r="W122" s="507"/>
      <c r="X122" s="507"/>
      <c r="Y122" s="507"/>
      <c r="Z122" s="507"/>
      <c r="AA122" s="507"/>
      <c r="AB122" s="507"/>
    </row>
    <row r="123" spans="1:29" x14ac:dyDescent="0.2">
      <c r="A123" s="506" t="s">
        <v>395</v>
      </c>
      <c r="B123" s="504" t="s">
        <v>396</v>
      </c>
      <c r="C123" s="500"/>
      <c r="D123" s="500"/>
      <c r="E123" s="501">
        <f t="shared" si="27"/>
        <v>0</v>
      </c>
      <c r="F123" s="501">
        <f t="shared" si="28"/>
        <v>0</v>
      </c>
      <c r="G123" s="500"/>
      <c r="H123" s="500"/>
      <c r="I123" s="500"/>
      <c r="J123" s="500"/>
      <c r="K123" s="500"/>
      <c r="L123" s="500"/>
      <c r="M123" s="500"/>
      <c r="N123" s="505">
        <f t="shared" si="29"/>
        <v>0</v>
      </c>
      <c r="O123" s="502"/>
      <c r="P123" s="502"/>
      <c r="Q123" s="507"/>
      <c r="R123" s="507"/>
      <c r="S123" s="507"/>
      <c r="T123" s="507"/>
      <c r="U123" s="507"/>
      <c r="V123" s="507"/>
      <c r="W123" s="507"/>
      <c r="X123" s="507"/>
      <c r="Y123" s="507"/>
      <c r="Z123" s="507"/>
      <c r="AA123" s="507"/>
      <c r="AB123" s="507"/>
    </row>
    <row r="124" spans="1:29" x14ac:dyDescent="0.2">
      <c r="A124" s="506" t="s">
        <v>397</v>
      </c>
      <c r="B124" s="504" t="s">
        <v>398</v>
      </c>
      <c r="C124" s="500"/>
      <c r="D124" s="500">
        <v>1</v>
      </c>
      <c r="E124" s="501">
        <f t="shared" si="27"/>
        <v>1</v>
      </c>
      <c r="F124" s="501">
        <f t="shared" si="28"/>
        <v>0</v>
      </c>
      <c r="G124" s="500"/>
      <c r="H124" s="500"/>
      <c r="I124" s="500"/>
      <c r="J124" s="500"/>
      <c r="K124" s="500"/>
      <c r="L124" s="500"/>
      <c r="M124" s="500"/>
      <c r="N124" s="505">
        <f t="shared" si="29"/>
        <v>1</v>
      </c>
      <c r="O124" s="502"/>
      <c r="P124" s="502"/>
      <c r="Q124" s="507"/>
      <c r="R124" s="507"/>
      <c r="S124" s="507"/>
      <c r="T124" s="507"/>
      <c r="U124" s="507"/>
      <c r="V124" s="507"/>
      <c r="W124" s="507"/>
      <c r="X124" s="507"/>
      <c r="Y124" s="507"/>
      <c r="Z124" s="507"/>
      <c r="AA124" s="507"/>
      <c r="AB124" s="507"/>
    </row>
    <row r="125" spans="1:29" x14ac:dyDescent="0.2">
      <c r="A125" s="506" t="s">
        <v>399</v>
      </c>
      <c r="B125" s="504" t="s">
        <v>400</v>
      </c>
      <c r="C125" s="500"/>
      <c r="D125" s="500"/>
      <c r="E125" s="501">
        <f t="shared" si="27"/>
        <v>0</v>
      </c>
      <c r="F125" s="501">
        <f t="shared" si="28"/>
        <v>0</v>
      </c>
      <c r="G125" s="500"/>
      <c r="H125" s="500"/>
      <c r="I125" s="500"/>
      <c r="J125" s="500"/>
      <c r="K125" s="500"/>
      <c r="L125" s="500"/>
      <c r="M125" s="500"/>
      <c r="N125" s="505">
        <f t="shared" si="29"/>
        <v>0</v>
      </c>
      <c r="O125" s="502"/>
      <c r="P125" s="502"/>
      <c r="Q125" s="507"/>
      <c r="R125" s="507"/>
      <c r="S125" s="507"/>
      <c r="T125" s="507"/>
      <c r="U125" s="507"/>
      <c r="V125" s="507"/>
      <c r="W125" s="507"/>
      <c r="X125" s="507"/>
      <c r="Y125" s="507"/>
      <c r="Z125" s="507"/>
      <c r="AA125" s="507"/>
      <c r="AB125" s="507"/>
    </row>
    <row r="126" spans="1:29" x14ac:dyDescent="0.2">
      <c r="A126" s="506" t="s">
        <v>401</v>
      </c>
      <c r="B126" s="504" t="s">
        <v>402</v>
      </c>
      <c r="C126" s="500"/>
      <c r="D126" s="500"/>
      <c r="E126" s="501">
        <f t="shared" si="27"/>
        <v>0</v>
      </c>
      <c r="F126" s="501">
        <f t="shared" si="28"/>
        <v>0</v>
      </c>
      <c r="G126" s="500"/>
      <c r="H126" s="500"/>
      <c r="I126" s="500"/>
      <c r="J126" s="500"/>
      <c r="K126" s="500"/>
      <c r="L126" s="500"/>
      <c r="M126" s="500"/>
      <c r="N126" s="505">
        <f t="shared" si="29"/>
        <v>0</v>
      </c>
      <c r="O126" s="502"/>
      <c r="P126" s="502"/>
      <c r="Q126" s="507"/>
      <c r="R126" s="507"/>
      <c r="S126" s="507"/>
      <c r="T126" s="507"/>
      <c r="U126" s="507"/>
      <c r="V126" s="507"/>
      <c r="W126" s="507"/>
      <c r="X126" s="507"/>
      <c r="Y126" s="507"/>
      <c r="Z126" s="507"/>
      <c r="AA126" s="507"/>
      <c r="AB126" s="507"/>
    </row>
    <row r="127" spans="1:29" x14ac:dyDescent="0.2">
      <c r="A127" s="506" t="s">
        <v>403</v>
      </c>
      <c r="B127" s="504" t="s">
        <v>404</v>
      </c>
      <c r="C127" s="500"/>
      <c r="D127" s="500"/>
      <c r="E127" s="501">
        <f t="shared" si="27"/>
        <v>0</v>
      </c>
      <c r="F127" s="501">
        <f t="shared" si="28"/>
        <v>0</v>
      </c>
      <c r="G127" s="500"/>
      <c r="H127" s="500"/>
      <c r="I127" s="500"/>
      <c r="J127" s="500"/>
      <c r="K127" s="500"/>
      <c r="L127" s="500"/>
      <c r="M127" s="500"/>
      <c r="N127" s="505">
        <f t="shared" si="29"/>
        <v>0</v>
      </c>
      <c r="O127" s="502"/>
      <c r="P127" s="502"/>
      <c r="Q127" s="507"/>
      <c r="R127" s="507"/>
      <c r="S127" s="507"/>
      <c r="T127" s="507"/>
      <c r="U127" s="507"/>
      <c r="V127" s="507"/>
      <c r="W127" s="507"/>
      <c r="X127" s="507"/>
      <c r="Y127" s="507"/>
      <c r="Z127" s="507"/>
      <c r="AA127" s="507"/>
      <c r="AB127" s="507"/>
    </row>
    <row r="128" spans="1:29" x14ac:dyDescent="0.2">
      <c r="A128" s="506" t="s">
        <v>405</v>
      </c>
      <c r="B128" s="504" t="s">
        <v>406</v>
      </c>
      <c r="C128" s="500"/>
      <c r="D128" s="500">
        <v>2</v>
      </c>
      <c r="E128" s="501">
        <f t="shared" si="27"/>
        <v>2</v>
      </c>
      <c r="F128" s="501">
        <f t="shared" si="28"/>
        <v>2</v>
      </c>
      <c r="G128" s="500"/>
      <c r="H128" s="500"/>
      <c r="I128" s="500">
        <v>2</v>
      </c>
      <c r="J128" s="500"/>
      <c r="K128" s="500"/>
      <c r="L128" s="500"/>
      <c r="M128" s="500"/>
      <c r="N128" s="505">
        <f t="shared" si="29"/>
        <v>0</v>
      </c>
      <c r="O128" s="502"/>
      <c r="P128" s="502"/>
      <c r="Q128" s="507"/>
      <c r="R128" s="507"/>
      <c r="S128" s="507"/>
      <c r="T128" s="507"/>
      <c r="U128" s="507"/>
      <c r="V128" s="507"/>
      <c r="W128" s="507"/>
      <c r="X128" s="507"/>
      <c r="Y128" s="507"/>
      <c r="Z128" s="507"/>
      <c r="AA128" s="507"/>
      <c r="AB128" s="507"/>
    </row>
    <row r="129" spans="1:29" x14ac:dyDescent="0.2">
      <c r="A129" s="506" t="s">
        <v>407</v>
      </c>
      <c r="B129" s="504" t="s">
        <v>408</v>
      </c>
      <c r="C129" s="500"/>
      <c r="D129" s="500"/>
      <c r="E129" s="501">
        <f t="shared" si="27"/>
        <v>0</v>
      </c>
      <c r="F129" s="501">
        <f t="shared" si="28"/>
        <v>0</v>
      </c>
      <c r="G129" s="500"/>
      <c r="H129" s="500"/>
      <c r="I129" s="500"/>
      <c r="J129" s="500"/>
      <c r="K129" s="500"/>
      <c r="L129" s="500"/>
      <c r="M129" s="500"/>
      <c r="N129" s="505">
        <f t="shared" si="29"/>
        <v>0</v>
      </c>
      <c r="O129" s="502"/>
      <c r="P129" s="502"/>
      <c r="Q129" s="507"/>
      <c r="R129" s="507"/>
      <c r="S129" s="507"/>
      <c r="T129" s="507"/>
      <c r="U129" s="507"/>
      <c r="V129" s="507"/>
      <c r="W129" s="507"/>
      <c r="X129" s="507"/>
      <c r="Y129" s="507"/>
      <c r="Z129" s="507"/>
      <c r="AA129" s="507"/>
      <c r="AB129" s="507"/>
    </row>
    <row r="130" spans="1:29" x14ac:dyDescent="0.2">
      <c r="A130" s="506" t="s">
        <v>409</v>
      </c>
      <c r="B130" s="504" t="s">
        <v>410</v>
      </c>
      <c r="C130" s="500"/>
      <c r="D130" s="500"/>
      <c r="E130" s="501">
        <f t="shared" si="27"/>
        <v>0</v>
      </c>
      <c r="F130" s="501">
        <f t="shared" si="28"/>
        <v>0</v>
      </c>
      <c r="G130" s="500"/>
      <c r="H130" s="500"/>
      <c r="I130" s="500"/>
      <c r="J130" s="500"/>
      <c r="K130" s="500"/>
      <c r="L130" s="500"/>
      <c r="M130" s="500"/>
      <c r="N130" s="505">
        <f t="shared" si="29"/>
        <v>0</v>
      </c>
      <c r="O130" s="502"/>
      <c r="P130" s="502"/>
      <c r="Q130" s="507"/>
      <c r="R130" s="507"/>
      <c r="S130" s="507"/>
      <c r="T130" s="507"/>
      <c r="U130" s="507"/>
      <c r="V130" s="507"/>
      <c r="W130" s="507"/>
      <c r="X130" s="507"/>
      <c r="Y130" s="507"/>
      <c r="Z130" s="507"/>
      <c r="AA130" s="507"/>
      <c r="AB130" s="507"/>
    </row>
    <row r="131" spans="1:29" x14ac:dyDescent="0.2">
      <c r="A131" s="506" t="s">
        <v>411</v>
      </c>
      <c r="B131" s="504" t="s">
        <v>412</v>
      </c>
      <c r="C131" s="500"/>
      <c r="D131" s="500"/>
      <c r="E131" s="501">
        <f t="shared" si="27"/>
        <v>0</v>
      </c>
      <c r="F131" s="501">
        <f t="shared" si="28"/>
        <v>0</v>
      </c>
      <c r="G131" s="500"/>
      <c r="H131" s="500"/>
      <c r="I131" s="500"/>
      <c r="J131" s="500"/>
      <c r="K131" s="500"/>
      <c r="L131" s="500"/>
      <c r="M131" s="500"/>
      <c r="N131" s="505">
        <f t="shared" si="29"/>
        <v>0</v>
      </c>
      <c r="O131" s="502"/>
      <c r="P131" s="502"/>
      <c r="Q131" s="507"/>
      <c r="R131" s="507"/>
      <c r="S131" s="507"/>
      <c r="T131" s="507"/>
      <c r="U131" s="507"/>
      <c r="V131" s="507"/>
      <c r="W131" s="507"/>
      <c r="X131" s="507"/>
      <c r="Y131" s="507"/>
      <c r="Z131" s="507"/>
      <c r="AA131" s="507"/>
      <c r="AB131" s="507"/>
    </row>
    <row r="132" spans="1:29" x14ac:dyDescent="0.2">
      <c r="A132" s="506" t="s">
        <v>413</v>
      </c>
      <c r="B132" s="504" t="s">
        <v>181</v>
      </c>
      <c r="C132" s="500"/>
      <c r="D132" s="500">
        <v>1</v>
      </c>
      <c r="E132" s="501">
        <f t="shared" si="27"/>
        <v>1</v>
      </c>
      <c r="F132" s="501">
        <f t="shared" si="28"/>
        <v>1</v>
      </c>
      <c r="G132" s="500">
        <v>1</v>
      </c>
      <c r="H132" s="500"/>
      <c r="I132" s="500"/>
      <c r="J132" s="500"/>
      <c r="K132" s="500"/>
      <c r="L132" s="500"/>
      <c r="M132" s="500"/>
      <c r="N132" s="505">
        <f t="shared" si="29"/>
        <v>0</v>
      </c>
      <c r="O132" s="502"/>
      <c r="P132" s="502"/>
      <c r="Q132" s="507"/>
      <c r="R132" s="507"/>
      <c r="S132" s="507"/>
      <c r="T132" s="507"/>
      <c r="U132" s="507"/>
      <c r="V132" s="507"/>
      <c r="W132" s="507"/>
      <c r="X132" s="507"/>
      <c r="Y132" s="507"/>
      <c r="Z132" s="507"/>
      <c r="AA132" s="507"/>
      <c r="AB132" s="507"/>
    </row>
    <row r="133" spans="1:29" x14ac:dyDescent="0.2">
      <c r="A133" s="506" t="s">
        <v>414</v>
      </c>
      <c r="B133" s="504" t="s">
        <v>415</v>
      </c>
      <c r="C133" s="500"/>
      <c r="D133" s="500"/>
      <c r="E133" s="501">
        <f t="shared" si="27"/>
        <v>0</v>
      </c>
      <c r="F133" s="501">
        <f t="shared" si="28"/>
        <v>0</v>
      </c>
      <c r="G133" s="500"/>
      <c r="H133" s="500"/>
      <c r="I133" s="500"/>
      <c r="J133" s="500"/>
      <c r="K133" s="500"/>
      <c r="L133" s="500"/>
      <c r="M133" s="500"/>
      <c r="N133" s="505">
        <f t="shared" si="29"/>
        <v>0</v>
      </c>
      <c r="O133" s="502"/>
      <c r="P133" s="502"/>
      <c r="Q133" s="507"/>
      <c r="R133" s="507"/>
      <c r="S133" s="507"/>
      <c r="T133" s="507"/>
      <c r="U133" s="507"/>
      <c r="V133" s="507"/>
      <c r="W133" s="507"/>
      <c r="X133" s="507"/>
      <c r="Y133" s="507"/>
      <c r="Z133" s="507"/>
      <c r="AA133" s="507"/>
      <c r="AB133" s="507"/>
    </row>
    <row r="134" spans="1:29" x14ac:dyDescent="0.2">
      <c r="A134" s="506" t="s">
        <v>416</v>
      </c>
      <c r="B134" s="504" t="s">
        <v>417</v>
      </c>
      <c r="C134" s="500">
        <v>1</v>
      </c>
      <c r="D134" s="500"/>
      <c r="E134" s="501">
        <f t="shared" si="27"/>
        <v>1</v>
      </c>
      <c r="F134" s="501">
        <f t="shared" si="28"/>
        <v>1</v>
      </c>
      <c r="G134" s="500"/>
      <c r="H134" s="500"/>
      <c r="I134" s="500">
        <v>1</v>
      </c>
      <c r="J134" s="500"/>
      <c r="K134" s="500"/>
      <c r="L134" s="500"/>
      <c r="M134" s="500"/>
      <c r="N134" s="505">
        <f t="shared" si="29"/>
        <v>0</v>
      </c>
      <c r="O134" s="502"/>
      <c r="P134" s="502"/>
      <c r="Q134" s="507"/>
      <c r="R134" s="507"/>
      <c r="S134" s="507"/>
      <c r="T134" s="507"/>
      <c r="U134" s="507"/>
      <c r="V134" s="507"/>
      <c r="W134" s="507"/>
      <c r="X134" s="507"/>
      <c r="Y134" s="507"/>
      <c r="Z134" s="507"/>
      <c r="AA134" s="507"/>
      <c r="AB134" s="507"/>
    </row>
    <row r="135" spans="1:29" x14ac:dyDescent="0.2">
      <c r="A135" s="506" t="s">
        <v>418</v>
      </c>
      <c r="B135" s="504" t="s">
        <v>419</v>
      </c>
      <c r="C135" s="500"/>
      <c r="D135" s="500"/>
      <c r="E135" s="501">
        <f t="shared" si="27"/>
        <v>0</v>
      </c>
      <c r="F135" s="501">
        <f t="shared" si="28"/>
        <v>0</v>
      </c>
      <c r="G135" s="500"/>
      <c r="H135" s="500"/>
      <c r="I135" s="500"/>
      <c r="J135" s="500"/>
      <c r="K135" s="500"/>
      <c r="L135" s="500"/>
      <c r="M135" s="500"/>
      <c r="N135" s="505">
        <f t="shared" si="29"/>
        <v>0</v>
      </c>
      <c r="O135" s="502"/>
      <c r="P135" s="502"/>
      <c r="Q135" s="507"/>
      <c r="R135" s="507"/>
      <c r="S135" s="507"/>
      <c r="T135" s="507"/>
      <c r="U135" s="507"/>
      <c r="V135" s="507"/>
      <c r="W135" s="507"/>
      <c r="X135" s="507"/>
      <c r="Y135" s="507"/>
      <c r="Z135" s="507"/>
      <c r="AA135" s="507"/>
      <c r="AB135" s="507"/>
    </row>
    <row r="136" spans="1:29" x14ac:dyDescent="0.2">
      <c r="A136" s="506" t="s">
        <v>420</v>
      </c>
      <c r="B136" s="504" t="s">
        <v>183</v>
      </c>
      <c r="C136" s="500"/>
      <c r="D136" s="500"/>
      <c r="E136" s="501">
        <f t="shared" si="27"/>
        <v>0</v>
      </c>
      <c r="F136" s="501">
        <f t="shared" si="28"/>
        <v>0</v>
      </c>
      <c r="G136" s="500"/>
      <c r="H136" s="500"/>
      <c r="I136" s="500"/>
      <c r="J136" s="500"/>
      <c r="K136" s="500"/>
      <c r="L136" s="500"/>
      <c r="M136" s="500"/>
      <c r="N136" s="505">
        <f t="shared" si="29"/>
        <v>0</v>
      </c>
      <c r="O136" s="502"/>
      <c r="P136" s="502"/>
      <c r="Q136" s="507"/>
      <c r="R136" s="507"/>
      <c r="S136" s="507"/>
      <c r="T136" s="507"/>
      <c r="U136" s="507"/>
      <c r="V136" s="507"/>
      <c r="W136" s="507"/>
      <c r="X136" s="507"/>
      <c r="Y136" s="507"/>
      <c r="Z136" s="507"/>
      <c r="AA136" s="507"/>
      <c r="AB136" s="507"/>
    </row>
    <row r="137" spans="1:29" x14ac:dyDescent="0.2">
      <c r="A137" s="506" t="s">
        <v>421</v>
      </c>
      <c r="B137" s="504" t="s">
        <v>422</v>
      </c>
      <c r="C137" s="500"/>
      <c r="D137" s="500">
        <v>1</v>
      </c>
      <c r="E137" s="501">
        <f t="shared" si="27"/>
        <v>1</v>
      </c>
      <c r="F137" s="501">
        <f t="shared" si="28"/>
        <v>1</v>
      </c>
      <c r="G137" s="500"/>
      <c r="H137" s="500"/>
      <c r="I137" s="500">
        <v>1</v>
      </c>
      <c r="J137" s="500"/>
      <c r="K137" s="500"/>
      <c r="L137" s="500"/>
      <c r="M137" s="500"/>
      <c r="N137" s="505">
        <f t="shared" si="29"/>
        <v>0</v>
      </c>
      <c r="O137" s="502"/>
      <c r="P137" s="502"/>
      <c r="Q137" s="507"/>
      <c r="R137" s="507"/>
      <c r="S137" s="507"/>
      <c r="T137" s="507"/>
      <c r="U137" s="507"/>
      <c r="V137" s="507"/>
      <c r="W137" s="507"/>
      <c r="X137" s="507"/>
      <c r="Y137" s="507"/>
      <c r="Z137" s="507"/>
      <c r="AA137" s="507"/>
      <c r="AB137" s="507"/>
    </row>
    <row r="138" spans="1:29" x14ac:dyDescent="0.2">
      <c r="A138" s="506" t="s">
        <v>423</v>
      </c>
      <c r="B138" s="504" t="s">
        <v>424</v>
      </c>
      <c r="C138" s="500"/>
      <c r="D138" s="500">
        <v>25</v>
      </c>
      <c r="E138" s="501">
        <f t="shared" si="27"/>
        <v>25</v>
      </c>
      <c r="F138" s="501">
        <f t="shared" si="28"/>
        <v>24</v>
      </c>
      <c r="G138" s="500"/>
      <c r="H138" s="500"/>
      <c r="I138" s="500"/>
      <c r="J138" s="500"/>
      <c r="K138" s="500">
        <v>22</v>
      </c>
      <c r="L138" s="500">
        <v>1</v>
      </c>
      <c r="M138" s="500">
        <v>1</v>
      </c>
      <c r="N138" s="505">
        <f t="shared" si="29"/>
        <v>1</v>
      </c>
      <c r="O138" s="502"/>
      <c r="P138" s="502"/>
      <c r="Q138" s="507"/>
      <c r="R138" s="507"/>
      <c r="S138" s="507"/>
      <c r="T138" s="507"/>
      <c r="U138" s="507"/>
      <c r="V138" s="507"/>
      <c r="W138" s="507"/>
      <c r="X138" s="507"/>
      <c r="Y138" s="507"/>
      <c r="Z138" s="507"/>
      <c r="AA138" s="507"/>
      <c r="AB138" s="507"/>
    </row>
    <row r="139" spans="1:29" x14ac:dyDescent="0.2">
      <c r="A139" s="506" t="s">
        <v>425</v>
      </c>
      <c r="B139" s="504" t="s">
        <v>426</v>
      </c>
      <c r="C139" s="500"/>
      <c r="D139" s="500"/>
      <c r="E139" s="501">
        <f t="shared" si="27"/>
        <v>0</v>
      </c>
      <c r="F139" s="501">
        <f t="shared" si="28"/>
        <v>0</v>
      </c>
      <c r="G139" s="500"/>
      <c r="H139" s="500"/>
      <c r="I139" s="500"/>
      <c r="J139" s="500"/>
      <c r="K139" s="500"/>
      <c r="L139" s="500"/>
      <c r="M139" s="500"/>
      <c r="N139" s="505">
        <f t="shared" si="29"/>
        <v>0</v>
      </c>
      <c r="O139" s="502"/>
      <c r="P139" s="502"/>
      <c r="Q139" s="507"/>
      <c r="R139" s="507"/>
      <c r="S139" s="507"/>
      <c r="T139" s="507"/>
      <c r="U139" s="507"/>
      <c r="V139" s="507"/>
      <c r="W139" s="507"/>
      <c r="X139" s="507"/>
      <c r="Y139" s="507"/>
      <c r="Z139" s="507"/>
      <c r="AA139" s="507"/>
      <c r="AB139" s="507"/>
    </row>
    <row r="140" spans="1:29" x14ac:dyDescent="0.2">
      <c r="A140" s="485"/>
      <c r="B140" s="508"/>
      <c r="C140" s="509"/>
      <c r="D140" s="509"/>
      <c r="E140" s="509"/>
      <c r="F140" s="492"/>
      <c r="G140" s="492"/>
      <c r="H140" s="509"/>
      <c r="I140" s="509"/>
      <c r="J140" s="509"/>
      <c r="K140" s="509"/>
      <c r="L140" s="509"/>
      <c r="M140" s="509"/>
      <c r="N140" s="502"/>
      <c r="O140" s="502"/>
      <c r="P140" s="502"/>
      <c r="Q140" s="502"/>
      <c r="R140" s="507"/>
      <c r="S140" s="507"/>
      <c r="T140" s="507"/>
      <c r="U140" s="507"/>
      <c r="V140" s="507"/>
      <c r="W140" s="507"/>
      <c r="X140" s="507"/>
      <c r="Y140" s="507"/>
      <c r="Z140" s="507"/>
      <c r="AA140" s="507"/>
      <c r="AB140" s="507"/>
      <c r="AC140" s="507"/>
    </row>
    <row r="141" spans="1:29" x14ac:dyDescent="0.2">
      <c r="A141" s="490" t="s">
        <v>170</v>
      </c>
      <c r="B141" s="510"/>
      <c r="C141" s="502"/>
      <c r="D141" s="502"/>
      <c r="E141" s="502"/>
      <c r="F141" s="511"/>
      <c r="G141" s="511"/>
      <c r="H141" s="502"/>
      <c r="I141" s="502"/>
      <c r="J141" s="502"/>
      <c r="K141" s="502"/>
      <c r="L141" s="502"/>
      <c r="M141" s="502"/>
      <c r="N141" s="502"/>
      <c r="O141" s="502"/>
      <c r="P141" s="502"/>
      <c r="Q141" s="502"/>
      <c r="R141" s="507"/>
      <c r="S141" s="507"/>
      <c r="T141" s="507"/>
      <c r="U141" s="507"/>
      <c r="V141" s="507"/>
      <c r="W141" s="507"/>
      <c r="X141" s="507"/>
      <c r="Y141" s="507"/>
      <c r="Z141" s="507"/>
      <c r="AA141" s="507"/>
      <c r="AB141" s="507"/>
      <c r="AC141" s="507"/>
    </row>
    <row r="142" spans="1:29" x14ac:dyDescent="0.2">
      <c r="A142" s="512"/>
      <c r="B142" s="513"/>
      <c r="C142" s="514" t="s">
        <v>12</v>
      </c>
      <c r="D142" s="502"/>
      <c r="E142" s="502"/>
      <c r="F142" s="502"/>
      <c r="G142" s="502"/>
      <c r="H142" s="502"/>
      <c r="I142" s="502"/>
      <c r="J142" s="502"/>
      <c r="K142" s="502"/>
      <c r="L142" s="502"/>
      <c r="M142" s="502"/>
      <c r="N142" s="502"/>
      <c r="O142" s="502"/>
      <c r="P142" s="502"/>
      <c r="Q142" s="502"/>
      <c r="R142" s="507"/>
      <c r="S142" s="507"/>
      <c r="T142" s="507"/>
      <c r="U142" s="507"/>
      <c r="V142" s="507"/>
      <c r="W142" s="507"/>
      <c r="X142" s="507"/>
      <c r="Y142" s="507"/>
      <c r="Z142" s="507"/>
      <c r="AA142" s="507"/>
      <c r="AB142" s="507"/>
      <c r="AC142" s="507"/>
    </row>
    <row r="143" spans="1:29" x14ac:dyDescent="0.2">
      <c r="A143" s="515" t="s">
        <v>47</v>
      </c>
      <c r="B143" s="516"/>
      <c r="C143" s="517" t="s">
        <v>171</v>
      </c>
      <c r="D143" s="502"/>
      <c r="E143" s="502"/>
      <c r="F143" s="518"/>
      <c r="G143" s="518"/>
      <c r="H143" s="518"/>
      <c r="I143" s="518"/>
      <c r="J143" s="518"/>
      <c r="K143" s="518"/>
      <c r="L143" s="518"/>
      <c r="M143" s="518"/>
      <c r="N143" s="518"/>
      <c r="O143" s="518"/>
      <c r="P143" s="502"/>
      <c r="Q143" s="502"/>
      <c r="R143" s="507"/>
      <c r="S143" s="507"/>
      <c r="T143" s="507"/>
      <c r="U143" s="507"/>
      <c r="V143" s="507"/>
      <c r="W143" s="507"/>
      <c r="X143" s="507"/>
      <c r="Y143" s="507"/>
      <c r="Z143" s="507"/>
      <c r="AA143" s="507"/>
      <c r="AB143" s="507"/>
      <c r="AC143" s="507"/>
    </row>
    <row r="144" spans="1:29" x14ac:dyDescent="0.2">
      <c r="A144" s="519" t="s">
        <v>172</v>
      </c>
      <c r="B144" s="520"/>
      <c r="C144" s="521">
        <v>316</v>
      </c>
      <c r="D144" s="502"/>
      <c r="E144" s="502"/>
      <c r="F144" s="502"/>
      <c r="G144" s="502"/>
      <c r="H144" s="502"/>
      <c r="I144" s="502"/>
      <c r="J144" s="502"/>
      <c r="K144" s="502"/>
      <c r="L144" s="502"/>
      <c r="M144" s="502"/>
      <c r="N144" s="502"/>
      <c r="O144" s="502"/>
      <c r="P144" s="502"/>
      <c r="Q144" s="502"/>
      <c r="R144" s="507"/>
      <c r="S144" s="507"/>
      <c r="T144" s="507"/>
      <c r="U144" s="507"/>
      <c r="V144" s="507"/>
      <c r="W144" s="507"/>
      <c r="X144" s="507"/>
      <c r="Y144" s="507"/>
      <c r="Z144" s="507"/>
      <c r="AA144" s="507"/>
      <c r="AB144" s="507"/>
      <c r="AC144" s="507"/>
    </row>
    <row r="145" spans="1:29" x14ac:dyDescent="0.2">
      <c r="A145" s="519" t="s">
        <v>173</v>
      </c>
      <c r="B145" s="520"/>
      <c r="C145" s="522">
        <v>258</v>
      </c>
      <c r="D145" s="502"/>
      <c r="E145" s="502"/>
      <c r="F145" s="502"/>
      <c r="G145" s="502"/>
      <c r="H145" s="502"/>
      <c r="I145" s="502"/>
      <c r="J145" s="502"/>
      <c r="K145" s="502"/>
      <c r="L145" s="502"/>
      <c r="M145" s="502"/>
      <c r="N145" s="502"/>
      <c r="O145" s="502"/>
      <c r="P145" s="502"/>
      <c r="Q145" s="502"/>
      <c r="R145" s="507"/>
      <c r="S145" s="507"/>
      <c r="T145" s="507"/>
      <c r="U145" s="507"/>
      <c r="V145" s="507"/>
      <c r="W145" s="507"/>
      <c r="X145" s="507"/>
      <c r="Y145" s="507"/>
      <c r="Z145" s="507"/>
      <c r="AA145" s="507"/>
      <c r="AB145" s="507"/>
      <c r="AC145" s="507"/>
    </row>
    <row r="146" spans="1:29" x14ac:dyDescent="0.2">
      <c r="A146" s="519" t="s">
        <v>174</v>
      </c>
      <c r="B146" s="520"/>
      <c r="C146" s="522">
        <v>171</v>
      </c>
      <c r="D146" s="502"/>
      <c r="E146" s="502"/>
      <c r="F146" s="502"/>
      <c r="G146" s="502"/>
      <c r="H146" s="502"/>
      <c r="I146" s="502"/>
      <c r="J146" s="502"/>
      <c r="K146" s="502"/>
      <c r="L146" s="502"/>
      <c r="M146" s="502"/>
      <c r="N146" s="502"/>
      <c r="O146" s="502"/>
      <c r="P146" s="502"/>
      <c r="Q146" s="502"/>
      <c r="R146" s="507"/>
      <c r="S146" s="507"/>
      <c r="T146" s="507"/>
      <c r="U146" s="507"/>
      <c r="V146" s="507"/>
      <c r="W146" s="507"/>
      <c r="X146" s="507"/>
      <c r="Y146" s="507"/>
      <c r="Z146" s="507"/>
      <c r="AA146" s="507"/>
      <c r="AB146" s="507"/>
      <c r="AC146" s="507"/>
    </row>
    <row r="147" spans="1:29" x14ac:dyDescent="0.2">
      <c r="A147" s="523" t="s">
        <v>173</v>
      </c>
      <c r="B147" s="520"/>
      <c r="C147" s="522">
        <v>121</v>
      </c>
      <c r="D147" s="502"/>
      <c r="E147" s="502"/>
      <c r="F147" s="502"/>
      <c r="G147" s="502"/>
      <c r="H147" s="502"/>
      <c r="I147" s="502"/>
      <c r="J147" s="502"/>
      <c r="K147" s="502"/>
      <c r="L147" s="502"/>
      <c r="M147" s="502"/>
      <c r="N147" s="502"/>
      <c r="O147" s="502"/>
      <c r="P147" s="502"/>
      <c r="Q147" s="502"/>
      <c r="R147" s="507"/>
      <c r="S147" s="507"/>
      <c r="T147" s="507"/>
      <c r="U147" s="507"/>
      <c r="V147" s="507"/>
      <c r="W147" s="507"/>
      <c r="X147" s="507"/>
      <c r="Y147" s="507"/>
      <c r="Z147" s="507"/>
      <c r="AA147" s="507"/>
      <c r="AB147" s="507"/>
      <c r="AC147" s="507"/>
    </row>
    <row r="148" spans="1:29" x14ac:dyDescent="0.2">
      <c r="A148" s="519" t="s">
        <v>175</v>
      </c>
      <c r="B148" s="520"/>
      <c r="C148" s="522">
        <v>1</v>
      </c>
      <c r="D148" s="502"/>
      <c r="E148" s="502"/>
      <c r="F148" s="502"/>
      <c r="G148" s="502"/>
      <c r="H148" s="502"/>
      <c r="I148" s="502"/>
      <c r="J148" s="502"/>
      <c r="K148" s="502"/>
      <c r="L148" s="502"/>
      <c r="M148" s="502"/>
      <c r="N148" s="502"/>
      <c r="O148" s="502"/>
      <c r="P148" s="502"/>
      <c r="Q148" s="502"/>
      <c r="R148" s="507"/>
      <c r="S148" s="507"/>
      <c r="T148" s="507"/>
      <c r="U148" s="507"/>
      <c r="V148" s="507"/>
      <c r="W148" s="507"/>
      <c r="X148" s="507"/>
      <c r="Y148" s="507"/>
      <c r="Z148" s="507"/>
      <c r="AA148" s="507"/>
      <c r="AB148" s="507"/>
      <c r="AC148" s="507"/>
    </row>
    <row r="149" spans="1:29" ht="23.25" customHeight="1" x14ac:dyDescent="0.2">
      <c r="A149" s="519" t="s">
        <v>176</v>
      </c>
      <c r="B149" s="520"/>
      <c r="C149" s="522">
        <v>6</v>
      </c>
      <c r="D149" s="502"/>
      <c r="E149" s="502"/>
      <c r="F149" s="502"/>
      <c r="G149" s="502"/>
      <c r="H149" s="502"/>
      <c r="I149" s="502"/>
      <c r="J149" s="502"/>
      <c r="K149" s="502"/>
      <c r="L149" s="502"/>
      <c r="M149" s="502"/>
      <c r="N149" s="502"/>
      <c r="O149" s="502"/>
      <c r="P149" s="502"/>
      <c r="Q149" s="502"/>
      <c r="R149" s="507"/>
      <c r="S149" s="507"/>
      <c r="T149" s="507"/>
      <c r="U149" s="507"/>
      <c r="V149" s="507"/>
      <c r="W149" s="507"/>
      <c r="X149" s="507"/>
      <c r="Y149" s="507"/>
      <c r="Z149" s="507"/>
      <c r="AA149" s="507"/>
      <c r="AB149" s="507"/>
      <c r="AC149" s="507"/>
    </row>
    <row r="150" spans="1:29" ht="25.5" x14ac:dyDescent="0.2">
      <c r="A150" s="524" t="s">
        <v>177</v>
      </c>
      <c r="B150" s="520"/>
      <c r="C150" s="522"/>
      <c r="D150" s="502"/>
      <c r="E150" s="502"/>
      <c r="F150" s="502"/>
      <c r="G150" s="502"/>
      <c r="H150" s="502"/>
      <c r="I150" s="502"/>
      <c r="J150" s="502"/>
      <c r="K150" s="502"/>
      <c r="L150" s="502"/>
      <c r="M150" s="502"/>
      <c r="N150" s="502"/>
      <c r="O150" s="502"/>
      <c r="P150" s="502"/>
      <c r="Q150" s="502"/>
      <c r="R150" s="507"/>
      <c r="S150" s="507"/>
      <c r="T150" s="507"/>
      <c r="U150" s="507"/>
      <c r="V150" s="507"/>
      <c r="W150" s="507"/>
      <c r="X150" s="507"/>
      <c r="Y150" s="507"/>
      <c r="Z150" s="507"/>
      <c r="AA150" s="507"/>
      <c r="AB150" s="507"/>
      <c r="AC150" s="507"/>
    </row>
    <row r="151" spans="1:29" x14ac:dyDescent="0.2">
      <c r="A151" s="519" t="s">
        <v>256</v>
      </c>
      <c r="B151" s="520"/>
      <c r="C151" s="522">
        <v>30</v>
      </c>
      <c r="D151" s="502"/>
      <c r="E151" s="502"/>
      <c r="F151" s="502"/>
      <c r="G151" s="502"/>
      <c r="H151" s="502"/>
      <c r="I151" s="502"/>
      <c r="J151" s="502"/>
      <c r="K151" s="502"/>
      <c r="L151" s="502"/>
      <c r="M151" s="502"/>
      <c r="N151" s="502"/>
      <c r="O151" s="502"/>
      <c r="P151" s="502"/>
      <c r="Q151" s="502"/>
      <c r="R151" s="507"/>
      <c r="S151" s="507"/>
      <c r="T151" s="507"/>
      <c r="U151" s="507"/>
      <c r="V151" s="507"/>
      <c r="W151" s="507"/>
      <c r="X151" s="507"/>
      <c r="Y151" s="507"/>
      <c r="Z151" s="507"/>
      <c r="AA151" s="507"/>
      <c r="AB151" s="507"/>
      <c r="AC151" s="507"/>
    </row>
    <row r="152" spans="1:29" x14ac:dyDescent="0.2">
      <c r="A152" s="525" t="s">
        <v>178</v>
      </c>
      <c r="B152" s="510"/>
      <c r="C152" s="502"/>
      <c r="D152" s="502"/>
      <c r="E152" s="502"/>
      <c r="F152" s="502"/>
      <c r="G152" s="502"/>
      <c r="H152" s="502"/>
      <c r="I152" s="502"/>
      <c r="J152" s="502"/>
      <c r="K152" s="502"/>
      <c r="L152" s="502"/>
      <c r="M152" s="502"/>
      <c r="N152" s="502"/>
      <c r="O152" s="502"/>
      <c r="P152" s="502"/>
      <c r="Q152" s="502"/>
      <c r="R152" s="507"/>
      <c r="S152" s="507"/>
      <c r="T152" s="507"/>
      <c r="U152" s="507"/>
      <c r="V152" s="507"/>
      <c r="W152" s="507"/>
      <c r="X152" s="507"/>
      <c r="Y152" s="507"/>
      <c r="Z152" s="507"/>
      <c r="AA152" s="507"/>
      <c r="AB152" s="507"/>
      <c r="AC152" s="507"/>
    </row>
    <row r="153" spans="1:29" x14ac:dyDescent="0.2">
      <c r="A153" s="519"/>
      <c r="B153" s="513"/>
      <c r="C153" s="514" t="s">
        <v>12</v>
      </c>
      <c r="D153" s="502"/>
      <c r="E153" s="502"/>
      <c r="F153" s="502"/>
      <c r="G153" s="502"/>
      <c r="H153" s="502"/>
      <c r="I153" s="502"/>
      <c r="J153" s="502"/>
      <c r="K153" s="502"/>
      <c r="L153" s="502"/>
      <c r="M153" s="502"/>
      <c r="N153" s="502"/>
      <c r="O153" s="502"/>
      <c r="P153" s="502"/>
      <c r="Q153" s="502"/>
      <c r="R153" s="507"/>
      <c r="S153" s="507"/>
      <c r="T153" s="507"/>
      <c r="U153" s="507"/>
      <c r="V153" s="507"/>
      <c r="W153" s="507"/>
      <c r="X153" s="507"/>
      <c r="Y153" s="507"/>
      <c r="Z153" s="507"/>
      <c r="AA153" s="507"/>
      <c r="AB153" s="507"/>
      <c r="AC153" s="507"/>
    </row>
    <row r="154" spans="1:29" ht="25.5" customHeight="1" x14ac:dyDescent="0.2">
      <c r="A154" s="515" t="s">
        <v>47</v>
      </c>
      <c r="B154" s="516"/>
      <c r="C154" s="517" t="s">
        <v>171</v>
      </c>
      <c r="D154" s="502"/>
      <c r="E154" s="502"/>
      <c r="F154" s="502"/>
      <c r="G154" s="502"/>
      <c r="H154" s="502"/>
      <c r="I154" s="502"/>
      <c r="J154" s="502"/>
      <c r="K154" s="502"/>
      <c r="L154" s="502"/>
      <c r="M154" s="502"/>
      <c r="N154" s="502"/>
      <c r="O154" s="502"/>
      <c r="P154" s="502"/>
      <c r="Q154" s="502"/>
      <c r="R154" s="507"/>
      <c r="S154" s="507"/>
      <c r="T154" s="507"/>
      <c r="U154" s="507"/>
      <c r="V154" s="507"/>
      <c r="W154" s="507"/>
      <c r="X154" s="507"/>
      <c r="Y154" s="507"/>
      <c r="Z154" s="507"/>
      <c r="AA154" s="507"/>
      <c r="AB154" s="507"/>
      <c r="AC154" s="507"/>
    </row>
    <row r="155" spans="1:29" ht="12.75" customHeight="1" x14ac:dyDescent="0.2">
      <c r="A155" s="526" t="s">
        <v>267</v>
      </c>
      <c r="B155" s="527"/>
      <c r="C155" s="528"/>
      <c r="D155" s="502"/>
      <c r="E155" s="529"/>
      <c r="F155" s="529"/>
      <c r="G155" s="529"/>
      <c r="H155" s="529"/>
      <c r="I155" s="529"/>
      <c r="J155" s="529"/>
      <c r="K155" s="529"/>
      <c r="L155" s="529"/>
      <c r="M155" s="529"/>
      <c r="N155" s="529"/>
      <c r="O155" s="529"/>
      <c r="P155" s="635" t="s">
        <v>56</v>
      </c>
      <c r="Q155" s="635"/>
      <c r="R155" s="635"/>
      <c r="S155" s="635"/>
      <c r="T155" s="635"/>
      <c r="U155" s="635"/>
      <c r="V155" s="635"/>
      <c r="W155" s="635"/>
      <c r="X155" s="530"/>
      <c r="Y155" s="530"/>
      <c r="Z155" s="507"/>
      <c r="AA155" s="507"/>
      <c r="AB155" s="507"/>
      <c r="AC155" s="507"/>
    </row>
    <row r="156" spans="1:29" x14ac:dyDescent="0.2">
      <c r="A156" s="519" t="s">
        <v>179</v>
      </c>
      <c r="B156" s="520"/>
      <c r="C156" s="522">
        <v>34</v>
      </c>
      <c r="D156" s="502"/>
      <c r="E156" s="529"/>
      <c r="F156" s="6"/>
      <c r="G156" s="6"/>
      <c r="H156" s="529"/>
      <c r="I156" s="529"/>
      <c r="J156" s="529"/>
      <c r="K156" s="529"/>
      <c r="L156" s="529"/>
      <c r="M156" s="529"/>
      <c r="N156" s="529"/>
      <c r="O156" s="529"/>
      <c r="P156" s="529" t="s">
        <v>428</v>
      </c>
      <c r="Q156" s="529"/>
      <c r="R156" s="530"/>
      <c r="S156" s="530"/>
      <c r="T156" s="530"/>
      <c r="U156" s="530"/>
      <c r="V156" s="530"/>
      <c r="W156" s="530"/>
      <c r="X156" s="530"/>
      <c r="Y156" s="530"/>
      <c r="Z156" s="507"/>
      <c r="AA156" s="507"/>
      <c r="AB156" s="507"/>
      <c r="AC156" s="507"/>
    </row>
    <row r="157" spans="1:29" x14ac:dyDescent="0.2">
      <c r="A157" s="519" t="s">
        <v>180</v>
      </c>
      <c r="B157" s="520"/>
      <c r="C157" s="522">
        <v>5</v>
      </c>
      <c r="D157" s="502"/>
      <c r="E157" s="529"/>
      <c r="F157" s="529"/>
      <c r="G157" s="529"/>
      <c r="H157" s="529"/>
      <c r="I157" s="529"/>
      <c r="J157" s="529"/>
      <c r="K157" s="529"/>
      <c r="L157" s="529"/>
      <c r="M157" s="529"/>
      <c r="N157" s="529"/>
      <c r="O157" s="529"/>
      <c r="P157" s="256" t="s">
        <v>557</v>
      </c>
      <c r="Q157" s="529"/>
      <c r="R157" s="530"/>
      <c r="S157" s="530"/>
      <c r="T157" s="530"/>
      <c r="U157" s="530"/>
      <c r="V157" s="530"/>
      <c r="W157" s="530"/>
      <c r="X157" s="530"/>
      <c r="Y157" s="530"/>
      <c r="Z157" s="507"/>
      <c r="AA157" s="507"/>
      <c r="AB157" s="507"/>
      <c r="AC157" s="507"/>
    </row>
    <row r="158" spans="1:29" x14ac:dyDescent="0.2">
      <c r="A158" s="519" t="s">
        <v>182</v>
      </c>
      <c r="B158" s="520"/>
      <c r="C158" s="522">
        <v>11</v>
      </c>
      <c r="D158" s="502"/>
      <c r="E158" s="529"/>
      <c r="F158" s="529"/>
      <c r="G158" s="529"/>
      <c r="H158" s="529"/>
      <c r="I158" s="529"/>
      <c r="J158" s="529"/>
      <c r="K158" s="529"/>
      <c r="L158" s="529"/>
      <c r="M158" s="529"/>
      <c r="N158" s="529"/>
      <c r="O158" s="529"/>
      <c r="P158" s="256" t="s">
        <v>567</v>
      </c>
      <c r="Q158" s="529"/>
      <c r="R158" s="530"/>
      <c r="S158" s="530"/>
      <c r="T158" s="530"/>
      <c r="U158" s="530"/>
      <c r="V158" s="530"/>
      <c r="W158" s="530"/>
      <c r="X158" s="530"/>
      <c r="Y158" s="530"/>
      <c r="Z158" s="507"/>
      <c r="AA158" s="507"/>
      <c r="AB158" s="507"/>
      <c r="AC158" s="507"/>
    </row>
    <row r="159" spans="1:29" ht="27" customHeight="1" x14ac:dyDescent="0.2">
      <c r="A159" s="519" t="s">
        <v>184</v>
      </c>
      <c r="B159" s="520"/>
      <c r="C159" s="522">
        <v>3</v>
      </c>
      <c r="D159" s="502"/>
      <c r="E159" s="529"/>
      <c r="F159" s="531"/>
      <c r="G159" s="531"/>
      <c r="H159" s="532"/>
      <c r="I159" s="532"/>
      <c r="J159" s="532"/>
      <c r="K159" s="532"/>
      <c r="L159" s="532"/>
      <c r="M159" s="533"/>
      <c r="N159" s="532"/>
      <c r="O159" s="532"/>
      <c r="P159" s="534" t="s">
        <v>807</v>
      </c>
      <c r="Q159" s="529"/>
      <c r="R159" s="530"/>
      <c r="S159" s="530"/>
      <c r="T159" s="530"/>
      <c r="U159" s="530"/>
      <c r="V159" s="530"/>
      <c r="W159" s="530"/>
      <c r="X159" s="530"/>
      <c r="Y159" s="530"/>
      <c r="Z159" s="507"/>
      <c r="AA159" s="507"/>
      <c r="AB159" s="507"/>
      <c r="AC159" s="507"/>
    </row>
    <row r="160" spans="1:29" ht="25.5" x14ac:dyDescent="0.2">
      <c r="A160" s="524" t="s">
        <v>561</v>
      </c>
      <c r="B160" s="520"/>
      <c r="C160" s="522">
        <v>1</v>
      </c>
      <c r="D160" s="502"/>
      <c r="E160" s="529"/>
      <c r="F160" s="531"/>
      <c r="G160" s="531"/>
      <c r="H160" s="532"/>
      <c r="I160" s="532"/>
      <c r="J160" s="532"/>
      <c r="K160" s="532"/>
      <c r="L160" s="532"/>
      <c r="M160" s="532"/>
      <c r="N160" s="532"/>
      <c r="O160" s="532"/>
      <c r="P160" s="529"/>
      <c r="Q160" s="529"/>
      <c r="R160" s="530"/>
      <c r="S160" s="530"/>
      <c r="T160" s="530"/>
      <c r="U160" s="530"/>
      <c r="V160" s="530"/>
      <c r="W160" s="530"/>
      <c r="X160" s="530"/>
      <c r="Y160" s="530"/>
      <c r="Z160" s="507"/>
      <c r="AA160" s="507"/>
      <c r="AB160" s="507"/>
      <c r="AC160" s="507"/>
    </row>
    <row r="161" spans="1:31" x14ac:dyDescent="0.2">
      <c r="A161" s="510"/>
      <c r="B161" s="510"/>
      <c r="C161" s="502"/>
      <c r="D161" s="502"/>
      <c r="E161" s="529"/>
      <c r="F161" s="529"/>
      <c r="G161" s="529"/>
      <c r="H161" s="529"/>
      <c r="I161" s="529"/>
      <c r="J161" s="529"/>
      <c r="K161" s="529"/>
      <c r="L161" s="529"/>
      <c r="M161" s="533"/>
      <c r="N161" s="529"/>
      <c r="O161" s="529"/>
      <c r="P161" s="529"/>
      <c r="Q161" s="529"/>
      <c r="R161" s="530"/>
      <c r="S161" s="530"/>
      <c r="T161" s="530"/>
      <c r="U161" s="530"/>
      <c r="V161" s="530"/>
      <c r="W161" s="530"/>
      <c r="X161" s="530"/>
      <c r="Y161" s="530"/>
      <c r="Z161" s="507"/>
      <c r="AA161" s="507"/>
      <c r="AB161" s="507"/>
      <c r="AC161" s="507"/>
    </row>
    <row r="162" spans="1:31" x14ac:dyDescent="0.2">
      <c r="A162" s="490" t="s">
        <v>186</v>
      </c>
      <c r="B162" s="510"/>
      <c r="C162" s="502"/>
      <c r="D162" s="502"/>
      <c r="E162" s="529"/>
      <c r="F162" s="707"/>
      <c r="G162" s="707"/>
      <c r="H162" s="533"/>
      <c r="I162" s="533"/>
      <c r="J162" s="529"/>
      <c r="K162" s="532"/>
      <c r="L162" s="532"/>
      <c r="M162" s="532"/>
      <c r="N162" s="532"/>
      <c r="O162" s="532"/>
      <c r="P162" s="529"/>
      <c r="Q162" s="529"/>
      <c r="R162" s="530"/>
      <c r="S162" s="530"/>
      <c r="T162" s="530"/>
      <c r="U162" s="530"/>
      <c r="V162" s="530"/>
      <c r="W162" s="530"/>
      <c r="X162" s="530"/>
      <c r="Y162" s="530"/>
      <c r="Z162" s="507"/>
      <c r="AA162" s="507"/>
      <c r="AB162" s="507"/>
      <c r="AC162" s="507"/>
    </row>
    <row r="163" spans="1:31" x14ac:dyDescent="0.2">
      <c r="A163" s="519"/>
      <c r="B163" s="513"/>
      <c r="C163" s="514" t="s">
        <v>12</v>
      </c>
      <c r="D163" s="502"/>
      <c r="E163" s="529"/>
      <c r="F163" s="529"/>
      <c r="G163" s="529"/>
      <c r="H163" s="529"/>
      <c r="I163" s="529"/>
      <c r="J163" s="529"/>
      <c r="K163" s="529"/>
      <c r="L163" s="529"/>
      <c r="M163" s="529"/>
      <c r="N163" s="529"/>
      <c r="O163" s="529"/>
      <c r="P163" s="529"/>
      <c r="Q163" s="529"/>
      <c r="R163" s="530"/>
      <c r="S163" s="530"/>
      <c r="T163" s="530"/>
      <c r="U163" s="530"/>
      <c r="V163" s="530"/>
      <c r="W163" s="530"/>
      <c r="X163" s="530"/>
      <c r="Y163" s="530"/>
      <c r="Z163" s="507"/>
      <c r="AA163" s="507"/>
      <c r="AB163" s="507"/>
      <c r="AC163" s="507"/>
    </row>
    <row r="164" spans="1:31" x14ac:dyDescent="0.2">
      <c r="A164" s="515" t="s">
        <v>47</v>
      </c>
      <c r="B164" s="516"/>
      <c r="C164" s="517" t="s">
        <v>171</v>
      </c>
      <c r="D164" s="502"/>
      <c r="E164" s="529"/>
      <c r="F164" s="535"/>
      <c r="G164" s="533"/>
      <c r="H164" s="533"/>
      <c r="I164" s="533"/>
      <c r="J164" s="533"/>
      <c r="K164" s="532"/>
      <c r="L164" s="532"/>
      <c r="M164" s="532"/>
      <c r="N164" s="532"/>
      <c r="O164" s="532"/>
      <c r="P164" s="529"/>
      <c r="Q164" s="529"/>
      <c r="R164" s="530"/>
      <c r="S164" s="530"/>
      <c r="T164" s="530"/>
      <c r="U164" s="530"/>
      <c r="V164" s="530"/>
      <c r="W164" s="530"/>
      <c r="X164" s="530"/>
      <c r="Y164" s="530"/>
      <c r="Z164" s="507"/>
      <c r="AA164" s="507"/>
      <c r="AB164" s="507"/>
      <c r="AC164" s="507"/>
    </row>
    <row r="165" spans="1:31" x14ac:dyDescent="0.2">
      <c r="A165" s="519" t="s">
        <v>187</v>
      </c>
      <c r="B165" s="520"/>
      <c r="C165" s="521">
        <v>1234</v>
      </c>
      <c r="D165" s="502"/>
      <c r="E165" s="502"/>
      <c r="F165" s="531" t="s">
        <v>835</v>
      </c>
      <c r="G165" s="531"/>
      <c r="H165" s="532"/>
      <c r="I165" s="532"/>
      <c r="J165" s="532"/>
      <c r="K165" s="532"/>
      <c r="L165" s="532"/>
      <c r="M165" s="533" t="s">
        <v>856</v>
      </c>
      <c r="N165" s="532"/>
      <c r="O165" s="532"/>
      <c r="P165" s="529"/>
      <c r="Q165" s="529"/>
      <c r="R165" s="507"/>
      <c r="S165" s="507"/>
      <c r="T165" s="507"/>
      <c r="U165" s="507"/>
      <c r="V165" s="507"/>
      <c r="W165" s="507"/>
      <c r="X165" s="507"/>
      <c r="Y165" s="507"/>
      <c r="Z165" s="507"/>
      <c r="AA165" s="507"/>
      <c r="AB165" s="507"/>
      <c r="AC165" s="507"/>
    </row>
    <row r="166" spans="1:31" x14ac:dyDescent="0.2">
      <c r="A166" s="519" t="s">
        <v>189</v>
      </c>
      <c r="B166" s="520"/>
      <c r="C166" s="521">
        <v>482</v>
      </c>
      <c r="D166" s="502"/>
      <c r="E166" s="502"/>
      <c r="F166" s="531" t="s">
        <v>836</v>
      </c>
      <c r="G166" s="531"/>
      <c r="H166" s="532"/>
      <c r="I166" s="532"/>
      <c r="J166" s="532"/>
      <c r="K166" s="532"/>
      <c r="L166" s="532"/>
      <c r="M166" s="532"/>
      <c r="N166" s="532"/>
      <c r="O166" s="532"/>
      <c r="P166" s="529"/>
      <c r="Q166" s="529"/>
      <c r="R166" s="507"/>
      <c r="S166" s="507"/>
      <c r="T166" s="507"/>
      <c r="U166" s="507"/>
      <c r="V166" s="507"/>
      <c r="W166" s="507"/>
      <c r="X166" s="507"/>
      <c r="Y166" s="507"/>
      <c r="Z166" s="507"/>
      <c r="AA166" s="507"/>
      <c r="AB166" s="507"/>
      <c r="AC166" s="507"/>
    </row>
    <row r="167" spans="1:31" x14ac:dyDescent="0.2">
      <c r="A167" s="485"/>
      <c r="B167" s="508"/>
      <c r="C167" s="509"/>
      <c r="D167" s="502"/>
      <c r="E167" s="502"/>
      <c r="F167" s="529"/>
      <c r="G167" s="529"/>
      <c r="H167" s="529"/>
      <c r="I167" s="529"/>
      <c r="J167" s="529"/>
      <c r="K167" s="529"/>
      <c r="L167" s="529"/>
      <c r="M167" s="533" t="s">
        <v>185</v>
      </c>
      <c r="N167" s="529"/>
      <c r="O167" s="529"/>
      <c r="P167" s="529"/>
      <c r="Q167" s="529"/>
      <c r="R167" s="507"/>
      <c r="S167" s="507"/>
      <c r="T167" s="507"/>
      <c r="U167" s="507"/>
      <c r="V167" s="507"/>
      <c r="W167" s="507"/>
      <c r="X167" s="507"/>
      <c r="Y167" s="507"/>
      <c r="Z167" s="507"/>
      <c r="AA167" s="507"/>
      <c r="AB167" s="507"/>
      <c r="AC167" s="507"/>
    </row>
    <row r="168" spans="1:31" x14ac:dyDescent="0.2">
      <c r="A168" s="490" t="s">
        <v>190</v>
      </c>
      <c r="B168" s="510"/>
      <c r="C168" s="502"/>
      <c r="D168" s="502"/>
      <c r="E168" s="502"/>
      <c r="F168" s="707" t="s">
        <v>837</v>
      </c>
      <c r="G168" s="707"/>
      <c r="H168" s="533"/>
      <c r="I168" s="533"/>
      <c r="J168" s="529"/>
      <c r="K168" s="532"/>
      <c r="L168" s="532"/>
      <c r="M168" s="532"/>
      <c r="N168" s="532"/>
      <c r="O168" s="532"/>
      <c r="P168" s="529"/>
      <c r="Q168" s="529"/>
      <c r="R168" s="507"/>
      <c r="S168" s="507"/>
      <c r="T168" s="507"/>
      <c r="U168" s="507"/>
      <c r="V168" s="507"/>
      <c r="W168" s="507"/>
      <c r="X168" s="507"/>
      <c r="Y168" s="507"/>
      <c r="Z168" s="507"/>
      <c r="AA168" s="507"/>
      <c r="AB168" s="507"/>
      <c r="AC168" s="507"/>
    </row>
    <row r="169" spans="1:31" x14ac:dyDescent="0.2">
      <c r="A169" s="519" t="s">
        <v>191</v>
      </c>
      <c r="B169" s="527"/>
      <c r="C169" s="514" t="s">
        <v>12</v>
      </c>
      <c r="D169" s="502"/>
      <c r="E169" s="502"/>
      <c r="F169" s="492"/>
      <c r="G169" s="492"/>
      <c r="H169" s="698"/>
      <c r="I169" s="698"/>
      <c r="J169" s="698"/>
      <c r="K169" s="536"/>
      <c r="L169" s="699"/>
      <c r="M169" s="699"/>
      <c r="N169" s="698"/>
      <c r="O169" s="698"/>
      <c r="P169" s="698"/>
      <c r="Q169" s="698"/>
      <c r="R169" s="507"/>
      <c r="S169" s="507"/>
      <c r="T169" s="507"/>
      <c r="U169" s="507"/>
      <c r="V169" s="507"/>
      <c r="W169" s="507"/>
      <c r="X169" s="507"/>
      <c r="Y169" s="507"/>
      <c r="Z169" s="507"/>
      <c r="AA169" s="507"/>
      <c r="AB169" s="507"/>
      <c r="AC169" s="507"/>
    </row>
    <row r="170" spans="1:31" ht="12.75" customHeight="1" x14ac:dyDescent="0.2">
      <c r="A170" s="519" t="s">
        <v>192</v>
      </c>
      <c r="B170" s="527"/>
      <c r="C170" s="537">
        <v>3</v>
      </c>
      <c r="D170" s="502"/>
      <c r="E170" s="502"/>
      <c r="F170" s="492"/>
      <c r="G170" s="492"/>
      <c r="H170" s="538"/>
      <c r="I170" s="538"/>
      <c r="J170" s="538"/>
      <c r="K170" s="536"/>
      <c r="L170" s="539"/>
      <c r="M170" s="539"/>
      <c r="N170" s="538"/>
      <c r="O170" s="538"/>
      <c r="P170" s="538"/>
      <c r="Q170" s="538"/>
      <c r="R170" s="507"/>
      <c r="S170" s="507"/>
      <c r="T170" s="507"/>
      <c r="U170" s="507"/>
      <c r="V170" s="507"/>
      <c r="W170" s="507"/>
      <c r="X170" s="507"/>
      <c r="Y170" s="507"/>
      <c r="Z170" s="507"/>
      <c r="AA170" s="507"/>
      <c r="AB170" s="507"/>
      <c r="AC170" s="507"/>
    </row>
    <row r="171" spans="1:31" ht="24" customHeight="1" x14ac:dyDescent="0.2">
      <c r="A171" s="524" t="s">
        <v>193</v>
      </c>
      <c r="B171" s="527"/>
      <c r="C171" s="540"/>
      <c r="D171" s="502"/>
      <c r="E171" s="502"/>
      <c r="F171" s="502"/>
      <c r="G171" s="502"/>
      <c r="H171" s="502"/>
      <c r="I171" s="502"/>
      <c r="J171" s="502"/>
      <c r="K171" s="502"/>
      <c r="L171" s="502"/>
      <c r="M171" s="502"/>
      <c r="N171" s="502"/>
      <c r="O171" s="502"/>
      <c r="P171" s="502"/>
      <c r="Q171" s="502"/>
      <c r="R171" s="507"/>
      <c r="S171" s="507"/>
      <c r="T171" s="507"/>
      <c r="U171" s="507"/>
      <c r="V171" s="507"/>
      <c r="W171" s="507"/>
      <c r="X171" s="507"/>
      <c r="Y171" s="507"/>
      <c r="Z171" s="507"/>
      <c r="AA171" s="507"/>
      <c r="AB171" s="507"/>
      <c r="AC171" s="507"/>
    </row>
    <row r="172" spans="1:31" ht="12.75" customHeight="1" x14ac:dyDescent="0.2">
      <c r="A172" s="524" t="s">
        <v>194</v>
      </c>
      <c r="B172" s="527"/>
      <c r="C172" s="540"/>
      <c r="D172" s="502"/>
      <c r="E172" s="502"/>
      <c r="F172" s="502"/>
      <c r="G172" s="502"/>
      <c r="H172" s="502"/>
      <c r="I172" s="502"/>
      <c r="J172" s="502"/>
      <c r="K172" s="502"/>
      <c r="L172" s="502"/>
      <c r="M172" s="502"/>
      <c r="N172" s="502"/>
      <c r="O172" s="502"/>
      <c r="P172" s="502"/>
      <c r="Q172" s="502"/>
      <c r="R172" s="507"/>
      <c r="S172" s="507"/>
      <c r="T172" s="507"/>
      <c r="U172" s="507"/>
      <c r="V172" s="507"/>
      <c r="W172" s="507"/>
      <c r="X172" s="507"/>
      <c r="Y172" s="507"/>
      <c r="Z172" s="507"/>
      <c r="AA172" s="507"/>
      <c r="AB172" s="507"/>
      <c r="AC172" s="507"/>
    </row>
    <row r="173" spans="1:31" x14ac:dyDescent="0.2">
      <c r="A173" s="524" t="s">
        <v>195</v>
      </c>
      <c r="B173" s="527"/>
      <c r="C173" s="540">
        <v>2</v>
      </c>
      <c r="D173" s="502"/>
      <c r="E173" s="502"/>
      <c r="F173" s="502"/>
      <c r="G173" s="502"/>
      <c r="H173" s="502"/>
      <c r="I173" s="502"/>
      <c r="J173" s="502"/>
      <c r="K173" s="502"/>
      <c r="L173" s="502"/>
      <c r="M173" s="502"/>
      <c r="N173" s="502"/>
      <c r="O173" s="502"/>
      <c r="P173" s="502"/>
      <c r="Q173" s="502"/>
      <c r="R173" s="507"/>
      <c r="S173" s="507"/>
      <c r="T173" s="507"/>
      <c r="U173" s="507"/>
      <c r="V173" s="507"/>
      <c r="W173" s="507"/>
      <c r="X173" s="507"/>
      <c r="Y173" s="507"/>
      <c r="Z173" s="507"/>
      <c r="AA173" s="507"/>
      <c r="AB173" s="507"/>
      <c r="AC173" s="507"/>
    </row>
    <row r="174" spans="1:31" s="6" customFormat="1" x14ac:dyDescent="0.2">
      <c r="A174" s="492"/>
      <c r="B174" s="492"/>
      <c r="C174" s="502"/>
      <c r="D174" s="502"/>
      <c r="E174" s="502"/>
      <c r="F174" s="502"/>
      <c r="G174" s="502"/>
      <c r="H174" s="502"/>
      <c r="I174" s="502"/>
      <c r="J174" s="502"/>
      <c r="K174" s="502"/>
      <c r="L174" s="502"/>
      <c r="M174" s="502"/>
      <c r="N174" s="502"/>
      <c r="O174" s="502"/>
      <c r="P174" s="502"/>
      <c r="Q174" s="502"/>
      <c r="R174" s="507"/>
      <c r="S174" s="507"/>
      <c r="T174" s="507"/>
      <c r="U174" s="507"/>
      <c r="V174" s="507"/>
      <c r="W174" s="507"/>
      <c r="X174" s="507"/>
      <c r="Y174" s="507"/>
      <c r="Z174" s="507"/>
      <c r="AA174" s="507"/>
      <c r="AB174" s="507"/>
      <c r="AC174" s="507"/>
      <c r="AD174" s="256"/>
      <c r="AE174" s="256"/>
    </row>
    <row r="175" spans="1:31" s="6" customFormat="1" x14ac:dyDescent="0.2">
      <c r="A175" s="384" t="s">
        <v>564</v>
      </c>
      <c r="B175" s="383"/>
      <c r="C175" s="383"/>
      <c r="D175" s="530"/>
      <c r="E175" s="530"/>
      <c r="F175" s="530"/>
      <c r="G175" s="530"/>
      <c r="H175" s="530"/>
      <c r="I175" s="530"/>
      <c r="J175" s="530"/>
      <c r="K175" s="530"/>
      <c r="L175" s="530"/>
      <c r="M175" s="530"/>
      <c r="N175" s="530"/>
      <c r="O175" s="530"/>
      <c r="P175" s="530"/>
      <c r="Q175" s="530"/>
      <c r="R175" s="530"/>
      <c r="S175" s="530"/>
      <c r="T175" s="530"/>
      <c r="U175" s="530"/>
      <c r="V175" s="530"/>
      <c r="W175" s="530"/>
      <c r="X175" s="530"/>
      <c r="Y175" s="530"/>
      <c r="Z175" s="530"/>
      <c r="AA175" s="530"/>
      <c r="AB175" s="530"/>
      <c r="AC175" s="530"/>
    </row>
    <row r="176" spans="1:31" s="6" customFormat="1" x14ac:dyDescent="0.2">
      <c r="A176" s="382"/>
      <c r="B176" s="385"/>
      <c r="C176" s="381" t="s">
        <v>12</v>
      </c>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row>
    <row r="177" spans="1:29" s="6" customFormat="1" x14ac:dyDescent="0.2">
      <c r="A177" s="387" t="s">
        <v>47</v>
      </c>
      <c r="B177" s="388"/>
      <c r="C177" s="389" t="s">
        <v>171</v>
      </c>
      <c r="D177" s="530"/>
      <c r="E177" s="530"/>
      <c r="F177" s="530"/>
      <c r="G177" s="530"/>
      <c r="H177" s="530"/>
      <c r="I177" s="530"/>
      <c r="J177" s="530"/>
      <c r="K177" s="530"/>
      <c r="L177" s="530"/>
      <c r="M177" s="530"/>
      <c r="N177" s="530"/>
      <c r="O177" s="530"/>
      <c r="P177" s="530"/>
      <c r="Q177" s="530"/>
      <c r="R177" s="530"/>
      <c r="S177" s="530"/>
      <c r="T177" s="530"/>
      <c r="U177" s="530"/>
      <c r="V177" s="530"/>
      <c r="W177" s="530"/>
      <c r="X177" s="530"/>
      <c r="Y177" s="530"/>
      <c r="Z177" s="530"/>
      <c r="AA177" s="530"/>
      <c r="AB177" s="530"/>
      <c r="AC177" s="530"/>
    </row>
    <row r="178" spans="1:29" s="6" customFormat="1" x14ac:dyDescent="0.2">
      <c r="A178" s="541" t="s">
        <v>565</v>
      </c>
      <c r="B178" s="542"/>
      <c r="C178" s="543">
        <v>14</v>
      </c>
      <c r="D178" s="530"/>
      <c r="E178" s="530"/>
      <c r="F178" s="530"/>
      <c r="G178" s="530"/>
      <c r="H178" s="530"/>
      <c r="I178" s="530"/>
      <c r="J178" s="530"/>
      <c r="K178" s="530"/>
      <c r="L178" s="530"/>
      <c r="M178" s="530"/>
      <c r="N178" s="530"/>
      <c r="O178" s="530"/>
      <c r="P178" s="530"/>
      <c r="Q178" s="530"/>
      <c r="R178" s="530"/>
      <c r="S178" s="530"/>
      <c r="T178" s="530"/>
      <c r="U178" s="530"/>
      <c r="V178" s="530"/>
      <c r="W178" s="530"/>
      <c r="X178" s="530"/>
      <c r="Y178" s="530"/>
      <c r="Z178" s="530"/>
      <c r="AA178" s="530"/>
      <c r="AB178" s="530"/>
      <c r="AC178" s="530"/>
    </row>
    <row r="179" spans="1:29" s="6" customFormat="1" ht="15" x14ac:dyDescent="0.25">
      <c r="A179" s="544" t="s">
        <v>566</v>
      </c>
      <c r="B179" s="542"/>
      <c r="C179" s="545">
        <v>88</v>
      </c>
      <c r="D179" s="530"/>
      <c r="E179" s="530"/>
      <c r="F179" s="530"/>
      <c r="G179" s="530"/>
      <c r="H179" s="530"/>
      <c r="I179" s="530"/>
      <c r="J179" s="530"/>
      <c r="K179" s="530"/>
      <c r="L179" s="530"/>
      <c r="M179" s="530"/>
      <c r="N179" s="530"/>
      <c r="O179" s="530"/>
      <c r="P179" s="530"/>
      <c r="Q179" s="530"/>
      <c r="R179" s="530"/>
      <c r="S179" s="530"/>
      <c r="T179" s="530"/>
      <c r="U179" s="530"/>
      <c r="V179" s="530"/>
      <c r="W179" s="530"/>
      <c r="X179" s="530"/>
      <c r="Y179" s="530"/>
      <c r="Z179" s="530"/>
      <c r="AA179" s="530"/>
      <c r="AB179" s="530"/>
      <c r="AC179" s="530"/>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55"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F1" zoomScaleNormal="100" workbookViewId="0">
      <selection activeCell="M2" sqref="M2"/>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857</v>
      </c>
      <c r="D1" s="93"/>
      <c r="E1" s="93"/>
      <c r="F1" s="93"/>
      <c r="G1" s="93"/>
      <c r="H1" s="93"/>
      <c r="I1" s="93"/>
      <c r="J1" s="93"/>
      <c r="K1" s="93"/>
      <c r="L1" s="93"/>
      <c r="M1" s="93"/>
      <c r="N1" s="93"/>
      <c r="O1" s="93"/>
      <c r="P1" s="93"/>
      <c r="Q1" s="93"/>
      <c r="R1" s="93"/>
      <c r="S1" s="790" t="s">
        <v>240</v>
      </c>
      <c r="T1" s="79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865</v>
      </c>
      <c r="D2" s="93"/>
      <c r="E2" s="93"/>
      <c r="F2" s="93"/>
      <c r="G2" s="93"/>
      <c r="H2" s="93"/>
      <c r="I2" s="93"/>
      <c r="J2" s="93"/>
      <c r="K2" s="93"/>
      <c r="L2" s="93"/>
      <c r="M2" s="93"/>
      <c r="N2" s="93"/>
      <c r="O2" s="93"/>
      <c r="P2" s="93"/>
      <c r="Q2" s="93"/>
      <c r="R2" s="93"/>
      <c r="S2" s="790"/>
      <c r="T2" s="79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66" t="s">
        <v>197</v>
      </c>
      <c r="B4" s="769" t="s">
        <v>204</v>
      </c>
      <c r="C4" s="772" t="s">
        <v>205</v>
      </c>
      <c r="D4" s="775" t="s">
        <v>206</v>
      </c>
      <c r="E4" s="776"/>
      <c r="F4" s="776"/>
      <c r="G4" s="776"/>
      <c r="H4" s="776"/>
      <c r="I4" s="777"/>
      <c r="J4" s="781" t="s">
        <v>207</v>
      </c>
      <c r="K4" s="782"/>
      <c r="L4" s="782"/>
      <c r="M4" s="782"/>
      <c r="N4" s="782"/>
      <c r="O4" s="783"/>
      <c r="P4" s="791" t="s">
        <v>208</v>
      </c>
      <c r="Q4" s="792"/>
      <c r="R4" s="792"/>
      <c r="S4" s="792"/>
      <c r="T4" s="792"/>
      <c r="U4" s="793"/>
      <c r="V4" s="797" t="s">
        <v>209</v>
      </c>
      <c r="W4" s="798"/>
      <c r="X4" s="798"/>
      <c r="Y4" s="798"/>
      <c r="Z4" s="798"/>
      <c r="AA4" s="799"/>
      <c r="AB4" s="781" t="s">
        <v>210</v>
      </c>
      <c r="AC4" s="782"/>
      <c r="AD4" s="782"/>
      <c r="AE4" s="782"/>
      <c r="AF4" s="782"/>
      <c r="AG4" s="782"/>
      <c r="AH4" s="782"/>
      <c r="AI4" s="782"/>
      <c r="AJ4" s="782"/>
      <c r="AK4" s="782"/>
      <c r="AL4" s="782"/>
      <c r="AM4" s="782"/>
      <c r="AN4" s="804" t="s">
        <v>211</v>
      </c>
      <c r="AO4" s="805"/>
      <c r="AP4" s="805"/>
      <c r="AQ4" s="805"/>
      <c r="AR4" s="805"/>
      <c r="AS4" s="806"/>
      <c r="AT4" s="807" t="s">
        <v>212</v>
      </c>
      <c r="AU4" s="769"/>
      <c r="AV4" s="769"/>
      <c r="AW4" s="769"/>
      <c r="AX4" s="769"/>
      <c r="AY4" s="808"/>
    </row>
    <row r="5" spans="1:51" ht="33.75" customHeight="1" x14ac:dyDescent="0.2">
      <c r="A5" s="767"/>
      <c r="B5" s="770"/>
      <c r="C5" s="773"/>
      <c r="D5" s="778"/>
      <c r="E5" s="779"/>
      <c r="F5" s="779"/>
      <c r="G5" s="779"/>
      <c r="H5" s="779"/>
      <c r="I5" s="780"/>
      <c r="J5" s="784"/>
      <c r="K5" s="785"/>
      <c r="L5" s="785"/>
      <c r="M5" s="785"/>
      <c r="N5" s="785"/>
      <c r="O5" s="786"/>
      <c r="P5" s="794"/>
      <c r="Q5" s="795"/>
      <c r="R5" s="795"/>
      <c r="S5" s="795"/>
      <c r="T5" s="795"/>
      <c r="U5" s="796"/>
      <c r="V5" s="800"/>
      <c r="W5" s="801"/>
      <c r="X5" s="801"/>
      <c r="Y5" s="801"/>
      <c r="Z5" s="801"/>
      <c r="AA5" s="802"/>
      <c r="AB5" s="775" t="s">
        <v>213</v>
      </c>
      <c r="AC5" s="776"/>
      <c r="AD5" s="776"/>
      <c r="AE5" s="776"/>
      <c r="AF5" s="776"/>
      <c r="AG5" s="777"/>
      <c r="AH5" s="775" t="s">
        <v>168</v>
      </c>
      <c r="AI5" s="776"/>
      <c r="AJ5" s="776"/>
      <c r="AK5" s="776"/>
      <c r="AL5" s="776"/>
      <c r="AM5" s="777"/>
      <c r="AN5" s="778" t="s">
        <v>214</v>
      </c>
      <c r="AO5" s="779"/>
      <c r="AP5" s="779"/>
      <c r="AQ5" s="779"/>
      <c r="AR5" s="779"/>
      <c r="AS5" s="780"/>
      <c r="AT5" s="809"/>
      <c r="AU5" s="771"/>
      <c r="AV5" s="771"/>
      <c r="AW5" s="771"/>
      <c r="AX5" s="771"/>
      <c r="AY5" s="810"/>
    </row>
    <row r="6" spans="1:51" ht="12.75" customHeight="1" x14ac:dyDescent="0.2">
      <c r="A6" s="767"/>
      <c r="B6" s="770"/>
      <c r="C6" s="773"/>
      <c r="D6" s="787" t="s">
        <v>215</v>
      </c>
      <c r="E6" s="788" t="s">
        <v>216</v>
      </c>
      <c r="F6" s="788"/>
      <c r="G6" s="788"/>
      <c r="H6" s="788"/>
      <c r="I6" s="789"/>
      <c r="J6" s="787" t="s">
        <v>215</v>
      </c>
      <c r="K6" s="788" t="s">
        <v>216</v>
      </c>
      <c r="L6" s="788"/>
      <c r="M6" s="788"/>
      <c r="N6" s="788"/>
      <c r="O6" s="789"/>
      <c r="P6" s="787" t="s">
        <v>215</v>
      </c>
      <c r="Q6" s="788" t="s">
        <v>216</v>
      </c>
      <c r="R6" s="788"/>
      <c r="S6" s="788"/>
      <c r="T6" s="788"/>
      <c r="U6" s="789"/>
      <c r="V6" s="787" t="s">
        <v>215</v>
      </c>
      <c r="W6" s="788" t="s">
        <v>216</v>
      </c>
      <c r="X6" s="788"/>
      <c r="Y6" s="788"/>
      <c r="Z6" s="788"/>
      <c r="AA6" s="789"/>
      <c r="AB6" s="787" t="s">
        <v>215</v>
      </c>
      <c r="AC6" s="788" t="s">
        <v>216</v>
      </c>
      <c r="AD6" s="788"/>
      <c r="AE6" s="788"/>
      <c r="AF6" s="788"/>
      <c r="AG6" s="789"/>
      <c r="AH6" s="787" t="s">
        <v>215</v>
      </c>
      <c r="AI6" s="788" t="s">
        <v>216</v>
      </c>
      <c r="AJ6" s="788"/>
      <c r="AK6" s="788"/>
      <c r="AL6" s="788"/>
      <c r="AM6" s="789"/>
      <c r="AN6" s="787" t="s">
        <v>215</v>
      </c>
      <c r="AO6" s="788" t="s">
        <v>216</v>
      </c>
      <c r="AP6" s="788"/>
      <c r="AQ6" s="788"/>
      <c r="AR6" s="788"/>
      <c r="AS6" s="789"/>
      <c r="AT6" s="787" t="s">
        <v>215</v>
      </c>
      <c r="AU6" s="788" t="s">
        <v>216</v>
      </c>
      <c r="AV6" s="788"/>
      <c r="AW6" s="788"/>
      <c r="AX6" s="788"/>
      <c r="AY6" s="789"/>
    </row>
    <row r="7" spans="1:51" ht="24" customHeight="1" thickBot="1" x14ac:dyDescent="0.25">
      <c r="A7" s="768"/>
      <c r="B7" s="771"/>
      <c r="C7" s="774"/>
      <c r="D7" s="787"/>
      <c r="E7" s="114" t="s">
        <v>217</v>
      </c>
      <c r="F7" s="78" t="s">
        <v>218</v>
      </c>
      <c r="G7" s="78" t="s">
        <v>219</v>
      </c>
      <c r="H7" s="78" t="s">
        <v>220</v>
      </c>
      <c r="I7" s="115" t="s">
        <v>221</v>
      </c>
      <c r="J7" s="787"/>
      <c r="K7" s="114" t="s">
        <v>217</v>
      </c>
      <c r="L7" s="78" t="s">
        <v>218</v>
      </c>
      <c r="M7" s="78" t="s">
        <v>219</v>
      </c>
      <c r="N7" s="78" t="s">
        <v>220</v>
      </c>
      <c r="O7" s="115" t="s">
        <v>221</v>
      </c>
      <c r="P7" s="787"/>
      <c r="Q7" s="114" t="s">
        <v>217</v>
      </c>
      <c r="R7" s="78" t="s">
        <v>218</v>
      </c>
      <c r="S7" s="78" t="s">
        <v>219</v>
      </c>
      <c r="T7" s="78" t="s">
        <v>220</v>
      </c>
      <c r="U7" s="115" t="s">
        <v>221</v>
      </c>
      <c r="V7" s="787"/>
      <c r="W7" s="114" t="s">
        <v>217</v>
      </c>
      <c r="X7" s="78" t="s">
        <v>218</v>
      </c>
      <c r="Y7" s="78" t="s">
        <v>219</v>
      </c>
      <c r="Z7" s="78" t="s">
        <v>220</v>
      </c>
      <c r="AA7" s="115" t="s">
        <v>221</v>
      </c>
      <c r="AB7" s="787"/>
      <c r="AC7" s="114" t="s">
        <v>217</v>
      </c>
      <c r="AD7" s="78" t="s">
        <v>218</v>
      </c>
      <c r="AE7" s="78" t="s">
        <v>219</v>
      </c>
      <c r="AF7" s="78" t="s">
        <v>220</v>
      </c>
      <c r="AG7" s="115" t="s">
        <v>221</v>
      </c>
      <c r="AH7" s="787"/>
      <c r="AI7" s="114" t="s">
        <v>217</v>
      </c>
      <c r="AJ7" s="78" t="s">
        <v>218</v>
      </c>
      <c r="AK7" s="78" t="s">
        <v>219</v>
      </c>
      <c r="AL7" s="78" t="s">
        <v>220</v>
      </c>
      <c r="AM7" s="115" t="s">
        <v>221</v>
      </c>
      <c r="AN7" s="787"/>
      <c r="AO7" s="114" t="s">
        <v>217</v>
      </c>
      <c r="AP7" s="78" t="s">
        <v>218</v>
      </c>
      <c r="AQ7" s="78" t="s">
        <v>219</v>
      </c>
      <c r="AR7" s="78" t="s">
        <v>220</v>
      </c>
      <c r="AS7" s="115" t="s">
        <v>221</v>
      </c>
      <c r="AT7" s="787"/>
      <c r="AU7" s="114" t="s">
        <v>217</v>
      </c>
      <c r="AV7" s="78" t="s">
        <v>218</v>
      </c>
      <c r="AW7" s="78" t="s">
        <v>219</v>
      </c>
      <c r="AX7" s="78" t="s">
        <v>220</v>
      </c>
      <c r="AY7" s="115" t="s">
        <v>221</v>
      </c>
    </row>
    <row r="8" spans="1:51" x14ac:dyDescent="0.2">
      <c r="A8" s="116"/>
      <c r="B8" s="117" t="s">
        <v>201</v>
      </c>
      <c r="C8" s="118"/>
      <c r="D8" s="119">
        <f>E8+F8+G8+H8+I8</f>
        <v>48</v>
      </c>
      <c r="E8" s="97">
        <f>SUM(E9:E55)</f>
        <v>13</v>
      </c>
      <c r="F8" s="97">
        <f>SUM(F9:F55)</f>
        <v>4</v>
      </c>
      <c r="G8" s="97">
        <f>SUM(G9:G55)</f>
        <v>1</v>
      </c>
      <c r="H8" s="97">
        <f>SUM(H9:H55)</f>
        <v>4</v>
      </c>
      <c r="I8" s="120">
        <f>SUM(I9:I55)</f>
        <v>26</v>
      </c>
      <c r="J8" s="119">
        <f>K8+L8+M8+N8+O8</f>
        <v>393</v>
      </c>
      <c r="K8" s="97">
        <f>SUM(K9:K55)</f>
        <v>123</v>
      </c>
      <c r="L8" s="97">
        <f>SUM(L9:L55)</f>
        <v>11</v>
      </c>
      <c r="M8" s="97">
        <f>SUM(M9:M55)</f>
        <v>13</v>
      </c>
      <c r="N8" s="97">
        <f>SUM(N9:N55)</f>
        <v>156</v>
      </c>
      <c r="O8" s="120">
        <f>SUM(O9:O55)</f>
        <v>90</v>
      </c>
      <c r="P8" s="119">
        <f>Q8+R8+S8+T8+U8</f>
        <v>441</v>
      </c>
      <c r="Q8" s="97">
        <f>SUM(Q9:Q55)</f>
        <v>136</v>
      </c>
      <c r="R8" s="97">
        <f>SUM(R9:R55)</f>
        <v>15</v>
      </c>
      <c r="S8" s="97">
        <f>SUM(S9:S55)</f>
        <v>14</v>
      </c>
      <c r="T8" s="97">
        <f>SUM(T9:T55)</f>
        <v>160</v>
      </c>
      <c r="U8" s="120">
        <f>SUM(U9:U55)</f>
        <v>116</v>
      </c>
      <c r="V8" s="119">
        <f>W8+X8+Y8+Z8+AA8</f>
        <v>388</v>
      </c>
      <c r="W8" s="97">
        <f>SUM(W9:W55)</f>
        <v>116</v>
      </c>
      <c r="X8" s="97">
        <f>SUM(X9:X55)</f>
        <v>7</v>
      </c>
      <c r="Y8" s="97">
        <f>SUM(Y9:Y55)</f>
        <v>14</v>
      </c>
      <c r="Z8" s="97">
        <f>SUM(Z9:Z55)</f>
        <v>159</v>
      </c>
      <c r="AA8" s="120">
        <f>SUM(AA9:AA55)</f>
        <v>92</v>
      </c>
      <c r="AB8" s="119">
        <f>AC8+AD8+AE8+AF8+AG8</f>
        <v>239</v>
      </c>
      <c r="AC8" s="97">
        <f>SUM(AC9:AC55)</f>
        <v>11</v>
      </c>
      <c r="AD8" s="97">
        <f>SUM(AD9:AD55)</f>
        <v>3</v>
      </c>
      <c r="AE8" s="97">
        <f>SUM(AE9:AE55)</f>
        <v>1</v>
      </c>
      <c r="AF8" s="97">
        <f>SUM(AF9:AF55)</f>
        <v>137</v>
      </c>
      <c r="AG8" s="120">
        <f>SUM(AG9:AG55)</f>
        <v>87</v>
      </c>
      <c r="AH8" s="119">
        <f>AI8+AJ8+AK8+AL8+AM8</f>
        <v>149</v>
      </c>
      <c r="AI8" s="97">
        <f>SUM(AI9:AI55)</f>
        <v>105</v>
      </c>
      <c r="AJ8" s="97">
        <f>SUM(AJ9:AJ55)</f>
        <v>4</v>
      </c>
      <c r="AK8" s="97">
        <f>SUM(AK9:AK55)</f>
        <v>13</v>
      </c>
      <c r="AL8" s="97">
        <f>SUM(AL9:AL55)</f>
        <v>22</v>
      </c>
      <c r="AM8" s="120">
        <f>SUM(AM9:AM55)</f>
        <v>5</v>
      </c>
      <c r="AN8" s="119">
        <f>AO8+AP8+AQ8+AR8+AS8</f>
        <v>321</v>
      </c>
      <c r="AO8" s="97">
        <f>SUM(AO9:AO55)</f>
        <v>100</v>
      </c>
      <c r="AP8" s="97">
        <f>SUM(AP9:AP55)</f>
        <v>3</v>
      </c>
      <c r="AQ8" s="97">
        <f>SUM(AQ9:AQ55)</f>
        <v>13</v>
      </c>
      <c r="AR8" s="97">
        <f>SUM(AR9:AR55)</f>
        <v>159</v>
      </c>
      <c r="AS8" s="120">
        <f>SUM(AS9:AS55)</f>
        <v>46</v>
      </c>
      <c r="AT8" s="119">
        <f>AU8+AV8+AW8+AX8+AY8</f>
        <v>53</v>
      </c>
      <c r="AU8" s="97">
        <f>SUM(AU9:AU55)</f>
        <v>20</v>
      </c>
      <c r="AV8" s="97">
        <f>SUM(AV9:AV55)</f>
        <v>8</v>
      </c>
      <c r="AW8" s="97">
        <f>SUM(AW9:AW55)</f>
        <v>0</v>
      </c>
      <c r="AX8" s="97">
        <f>SUM(AX9:AX55)</f>
        <v>1</v>
      </c>
      <c r="AY8" s="120">
        <f>SUM(AY9:AY55)</f>
        <v>24</v>
      </c>
    </row>
    <row r="9" spans="1:51" x14ac:dyDescent="0.2">
      <c r="A9" s="94">
        <v>1</v>
      </c>
      <c r="B9" s="121" t="s">
        <v>830</v>
      </c>
      <c r="C9" s="94"/>
      <c r="D9" s="119">
        <f t="shared" ref="D9:D55" si="0">E9+F9+G9+H9+I9</f>
        <v>14</v>
      </c>
      <c r="E9" s="122">
        <v>5</v>
      </c>
      <c r="F9" s="80"/>
      <c r="G9" s="80">
        <v>1</v>
      </c>
      <c r="H9" s="80">
        <v>1</v>
      </c>
      <c r="I9" s="99">
        <v>7</v>
      </c>
      <c r="J9" s="119">
        <f t="shared" ref="J9:J55" si="1">K9+L9+M9+N9+O9</f>
        <v>103</v>
      </c>
      <c r="K9" s="123">
        <v>37</v>
      </c>
      <c r="L9" s="80">
        <v>4</v>
      </c>
      <c r="M9" s="80">
        <v>4</v>
      </c>
      <c r="N9" s="80">
        <v>38</v>
      </c>
      <c r="O9" s="99">
        <v>20</v>
      </c>
      <c r="P9" s="119">
        <f>Q9+R9+S9+T9+U9</f>
        <v>117</v>
      </c>
      <c r="Q9" s="96">
        <f>E9+K9</f>
        <v>42</v>
      </c>
      <c r="R9" s="96">
        <f t="shared" ref="R9:U47" si="2">F9+L9</f>
        <v>4</v>
      </c>
      <c r="S9" s="96">
        <f t="shared" si="2"/>
        <v>5</v>
      </c>
      <c r="T9" s="96">
        <f t="shared" si="2"/>
        <v>39</v>
      </c>
      <c r="U9" s="98">
        <f t="shared" si="2"/>
        <v>27</v>
      </c>
      <c r="V9" s="119">
        <f t="shared" ref="V9:V55" si="3">W9+X9+Y9+Z9+AA9</f>
        <v>101</v>
      </c>
      <c r="W9" s="96">
        <f>AC9+AI9</f>
        <v>35</v>
      </c>
      <c r="X9" s="96">
        <f>AD9+AJ9</f>
        <v>1</v>
      </c>
      <c r="Y9" s="96">
        <f>AE9+AK9</f>
        <v>5</v>
      </c>
      <c r="Z9" s="96">
        <f>AF9+AL9</f>
        <v>39</v>
      </c>
      <c r="AA9" s="98">
        <f>AG9+AM9</f>
        <v>21</v>
      </c>
      <c r="AB9" s="119">
        <f t="shared" ref="AB9:AB55" si="4">AC9+AD9+AE9+AF9+AG9</f>
        <v>57</v>
      </c>
      <c r="AC9" s="80">
        <v>5</v>
      </c>
      <c r="AD9" s="80"/>
      <c r="AE9" s="80">
        <v>1</v>
      </c>
      <c r="AF9" s="80">
        <v>31</v>
      </c>
      <c r="AG9" s="99">
        <v>20</v>
      </c>
      <c r="AH9" s="119">
        <f t="shared" ref="AH9:AH55" si="5">AI9+AJ9+AK9+AL9+AM9</f>
        <v>44</v>
      </c>
      <c r="AI9" s="80">
        <v>30</v>
      </c>
      <c r="AJ9" s="80">
        <v>1</v>
      </c>
      <c r="AK9" s="80">
        <v>4</v>
      </c>
      <c r="AL9" s="80">
        <v>8</v>
      </c>
      <c r="AM9" s="99">
        <v>1</v>
      </c>
      <c r="AN9" s="119">
        <f t="shared" ref="AN9:AN55" si="6">AO9+AP9+AQ9+AR9+AS9</f>
        <v>81</v>
      </c>
      <c r="AO9" s="80">
        <v>30</v>
      </c>
      <c r="AP9" s="80">
        <v>1</v>
      </c>
      <c r="AQ9" s="80">
        <v>4</v>
      </c>
      <c r="AR9" s="80">
        <v>39</v>
      </c>
      <c r="AS9" s="99">
        <v>7</v>
      </c>
      <c r="AT9" s="119">
        <f t="shared" ref="AT9:AT55" si="7">AU9+AV9+AW9+AX9+AY9</f>
        <v>16</v>
      </c>
      <c r="AU9" s="96">
        <f>Q9-W9</f>
        <v>7</v>
      </c>
      <c r="AV9" s="96">
        <f>R9-X9</f>
        <v>3</v>
      </c>
      <c r="AW9" s="96">
        <f>S9-Y9</f>
        <v>0</v>
      </c>
      <c r="AX9" s="96">
        <f>T9-Z9</f>
        <v>0</v>
      </c>
      <c r="AY9" s="98">
        <f t="shared" ref="AU9:AY55" si="8">U9-AA9</f>
        <v>6</v>
      </c>
    </row>
    <row r="10" spans="1:51" x14ac:dyDescent="0.2">
      <c r="A10" s="94">
        <v>2</v>
      </c>
      <c r="B10" s="121" t="s">
        <v>831</v>
      </c>
      <c r="C10" s="94"/>
      <c r="D10" s="119">
        <f t="shared" si="0"/>
        <v>0</v>
      </c>
      <c r="E10" s="122"/>
      <c r="F10" s="80"/>
      <c r="G10" s="80"/>
      <c r="H10" s="80"/>
      <c r="I10" s="99"/>
      <c r="J10" s="119">
        <f t="shared" si="1"/>
        <v>17</v>
      </c>
      <c r="K10" s="123"/>
      <c r="L10" s="80"/>
      <c r="M10" s="80"/>
      <c r="N10" s="80">
        <v>16</v>
      </c>
      <c r="O10" s="99">
        <v>1</v>
      </c>
      <c r="P10" s="119">
        <f t="shared" ref="P10:P55" si="9">Q10+R10+S10+T10+U10</f>
        <v>17</v>
      </c>
      <c r="Q10" s="96">
        <f t="shared" ref="Q10:Q55" si="10">E10+K10</f>
        <v>0</v>
      </c>
      <c r="R10" s="96">
        <f t="shared" si="2"/>
        <v>0</v>
      </c>
      <c r="S10" s="96">
        <f t="shared" si="2"/>
        <v>0</v>
      </c>
      <c r="T10" s="96">
        <f t="shared" si="2"/>
        <v>16</v>
      </c>
      <c r="U10" s="98">
        <f t="shared" si="2"/>
        <v>1</v>
      </c>
      <c r="V10" s="119">
        <f t="shared" si="3"/>
        <v>17</v>
      </c>
      <c r="W10" s="96">
        <f>AC10+AI10</f>
        <v>0</v>
      </c>
      <c r="X10" s="96">
        <f t="shared" ref="W10:AA55" si="11">AD10+AJ10</f>
        <v>0</v>
      </c>
      <c r="Y10" s="96">
        <f t="shared" si="11"/>
        <v>0</v>
      </c>
      <c r="Z10" s="96">
        <f t="shared" si="11"/>
        <v>16</v>
      </c>
      <c r="AA10" s="98">
        <f t="shared" si="11"/>
        <v>1</v>
      </c>
      <c r="AB10" s="119">
        <f t="shared" si="4"/>
        <v>15</v>
      </c>
      <c r="AC10" s="80"/>
      <c r="AD10" s="80"/>
      <c r="AE10" s="80"/>
      <c r="AF10" s="80">
        <v>14</v>
      </c>
      <c r="AG10" s="99">
        <v>1</v>
      </c>
      <c r="AH10" s="119">
        <f t="shared" si="5"/>
        <v>2</v>
      </c>
      <c r="AI10" s="80"/>
      <c r="AJ10" s="80"/>
      <c r="AK10" s="80"/>
      <c r="AL10" s="80">
        <v>2</v>
      </c>
      <c r="AM10" s="99"/>
      <c r="AN10" s="119">
        <f t="shared" si="6"/>
        <v>17</v>
      </c>
      <c r="AO10" s="80"/>
      <c r="AP10" s="80"/>
      <c r="AQ10" s="80"/>
      <c r="AR10" s="80">
        <v>16</v>
      </c>
      <c r="AS10" s="99">
        <v>1</v>
      </c>
      <c r="AT10" s="119">
        <f t="shared" si="7"/>
        <v>0</v>
      </c>
      <c r="AU10" s="96">
        <f t="shared" si="8"/>
        <v>0</v>
      </c>
      <c r="AV10" s="96">
        <f t="shared" si="8"/>
        <v>0</v>
      </c>
      <c r="AW10" s="96">
        <f t="shared" si="8"/>
        <v>0</v>
      </c>
      <c r="AX10" s="96">
        <f t="shared" si="8"/>
        <v>0</v>
      </c>
      <c r="AY10" s="98">
        <f t="shared" si="8"/>
        <v>0</v>
      </c>
    </row>
    <row r="11" spans="1:51" x14ac:dyDescent="0.2">
      <c r="A11" s="94">
        <v>3</v>
      </c>
      <c r="B11" s="121" t="s">
        <v>832</v>
      </c>
      <c r="C11" s="94"/>
      <c r="D11" s="119">
        <f t="shared" si="0"/>
        <v>18</v>
      </c>
      <c r="E11" s="122">
        <v>3</v>
      </c>
      <c r="F11" s="80">
        <v>3</v>
      </c>
      <c r="G11" s="80"/>
      <c r="H11" s="80">
        <v>2</v>
      </c>
      <c r="I11" s="99">
        <v>10</v>
      </c>
      <c r="J11" s="119">
        <f t="shared" si="1"/>
        <v>178</v>
      </c>
      <c r="K11" s="123">
        <v>55</v>
      </c>
      <c r="L11" s="80">
        <v>4</v>
      </c>
      <c r="M11" s="80">
        <v>7</v>
      </c>
      <c r="N11" s="80">
        <v>67</v>
      </c>
      <c r="O11" s="99">
        <v>45</v>
      </c>
      <c r="P11" s="119">
        <f t="shared" si="9"/>
        <v>196</v>
      </c>
      <c r="Q11" s="96">
        <f t="shared" si="10"/>
        <v>58</v>
      </c>
      <c r="R11" s="96">
        <f t="shared" si="2"/>
        <v>7</v>
      </c>
      <c r="S11" s="96">
        <f t="shared" si="2"/>
        <v>7</v>
      </c>
      <c r="T11" s="96">
        <f t="shared" si="2"/>
        <v>69</v>
      </c>
      <c r="U11" s="98">
        <f t="shared" si="2"/>
        <v>55</v>
      </c>
      <c r="V11" s="119">
        <f>W11+X11+Y11+Z11+AA11</f>
        <v>170</v>
      </c>
      <c r="W11" s="96">
        <f t="shared" si="11"/>
        <v>51</v>
      </c>
      <c r="X11" s="96">
        <f t="shared" si="11"/>
        <v>4</v>
      </c>
      <c r="Y11" s="96">
        <f t="shared" si="11"/>
        <v>7</v>
      </c>
      <c r="Z11" s="96">
        <f t="shared" si="11"/>
        <v>68</v>
      </c>
      <c r="AA11" s="98">
        <f t="shared" si="11"/>
        <v>40</v>
      </c>
      <c r="AB11" s="119">
        <f>AC11+AD11+AE11+AF11+AG11</f>
        <v>108</v>
      </c>
      <c r="AC11" s="80">
        <v>3</v>
      </c>
      <c r="AD11" s="80">
        <v>3</v>
      </c>
      <c r="AE11" s="80"/>
      <c r="AF11" s="80">
        <v>64</v>
      </c>
      <c r="AG11" s="99">
        <v>38</v>
      </c>
      <c r="AH11" s="119">
        <f t="shared" si="5"/>
        <v>62</v>
      </c>
      <c r="AI11" s="80">
        <v>48</v>
      </c>
      <c r="AJ11" s="80">
        <v>1</v>
      </c>
      <c r="AK11" s="80">
        <v>7</v>
      </c>
      <c r="AL11" s="80">
        <v>4</v>
      </c>
      <c r="AM11" s="99">
        <v>2</v>
      </c>
      <c r="AN11" s="119">
        <f t="shared" si="6"/>
        <v>143</v>
      </c>
      <c r="AO11" s="80">
        <v>46</v>
      </c>
      <c r="AP11" s="80">
        <v>1</v>
      </c>
      <c r="AQ11" s="80">
        <v>7</v>
      </c>
      <c r="AR11" s="80">
        <v>68</v>
      </c>
      <c r="AS11" s="99">
        <v>21</v>
      </c>
      <c r="AT11" s="119">
        <f t="shared" si="7"/>
        <v>26</v>
      </c>
      <c r="AU11" s="96">
        <f t="shared" si="8"/>
        <v>7</v>
      </c>
      <c r="AV11" s="96">
        <f t="shared" si="8"/>
        <v>3</v>
      </c>
      <c r="AW11" s="96">
        <f t="shared" si="8"/>
        <v>0</v>
      </c>
      <c r="AX11" s="96">
        <f t="shared" si="8"/>
        <v>1</v>
      </c>
      <c r="AY11" s="98">
        <f t="shared" si="8"/>
        <v>15</v>
      </c>
    </row>
    <row r="12" spans="1:51" x14ac:dyDescent="0.2">
      <c r="A12" s="94">
        <v>4</v>
      </c>
      <c r="B12" s="121" t="s">
        <v>833</v>
      </c>
      <c r="C12" s="94"/>
      <c r="D12" s="119">
        <f t="shared" si="0"/>
        <v>16</v>
      </c>
      <c r="E12" s="122">
        <v>5</v>
      </c>
      <c r="F12" s="80">
        <v>1</v>
      </c>
      <c r="G12" s="80"/>
      <c r="H12" s="80">
        <v>1</v>
      </c>
      <c r="I12" s="99">
        <v>9</v>
      </c>
      <c r="J12" s="119">
        <f t="shared" si="1"/>
        <v>95</v>
      </c>
      <c r="K12" s="123">
        <v>31</v>
      </c>
      <c r="L12" s="80">
        <v>3</v>
      </c>
      <c r="M12" s="80">
        <v>2</v>
      </c>
      <c r="N12" s="80">
        <v>35</v>
      </c>
      <c r="O12" s="99">
        <v>24</v>
      </c>
      <c r="P12" s="119">
        <f t="shared" si="9"/>
        <v>111</v>
      </c>
      <c r="Q12" s="96">
        <f t="shared" si="10"/>
        <v>36</v>
      </c>
      <c r="R12" s="96">
        <f t="shared" si="2"/>
        <v>4</v>
      </c>
      <c r="S12" s="96">
        <f t="shared" si="2"/>
        <v>2</v>
      </c>
      <c r="T12" s="96">
        <f t="shared" si="2"/>
        <v>36</v>
      </c>
      <c r="U12" s="98">
        <f t="shared" si="2"/>
        <v>33</v>
      </c>
      <c r="V12" s="119">
        <f t="shared" si="3"/>
        <v>100</v>
      </c>
      <c r="W12" s="96">
        <f t="shared" si="11"/>
        <v>30</v>
      </c>
      <c r="X12" s="96">
        <f t="shared" si="11"/>
        <v>2</v>
      </c>
      <c r="Y12" s="96">
        <f t="shared" si="11"/>
        <v>2</v>
      </c>
      <c r="Z12" s="96">
        <f t="shared" si="11"/>
        <v>36</v>
      </c>
      <c r="AA12" s="98">
        <f t="shared" si="11"/>
        <v>30</v>
      </c>
      <c r="AB12" s="119">
        <f t="shared" si="4"/>
        <v>59</v>
      </c>
      <c r="AC12" s="80">
        <v>3</v>
      </c>
      <c r="AD12" s="80"/>
      <c r="AE12" s="80"/>
      <c r="AF12" s="80">
        <v>28</v>
      </c>
      <c r="AG12" s="99">
        <v>28</v>
      </c>
      <c r="AH12" s="119">
        <f t="shared" si="5"/>
        <v>41</v>
      </c>
      <c r="AI12" s="80">
        <v>27</v>
      </c>
      <c r="AJ12" s="80">
        <v>2</v>
      </c>
      <c r="AK12" s="80">
        <v>2</v>
      </c>
      <c r="AL12" s="80">
        <v>8</v>
      </c>
      <c r="AM12" s="99">
        <v>2</v>
      </c>
      <c r="AN12" s="119">
        <f t="shared" si="6"/>
        <v>80</v>
      </c>
      <c r="AO12" s="80">
        <v>24</v>
      </c>
      <c r="AP12" s="80">
        <v>1</v>
      </c>
      <c r="AQ12" s="80">
        <v>2</v>
      </c>
      <c r="AR12" s="80">
        <v>36</v>
      </c>
      <c r="AS12" s="99">
        <v>17</v>
      </c>
      <c r="AT12" s="119">
        <f t="shared" si="7"/>
        <v>11</v>
      </c>
      <c r="AU12" s="96">
        <f t="shared" si="8"/>
        <v>6</v>
      </c>
      <c r="AV12" s="96">
        <f t="shared" si="8"/>
        <v>2</v>
      </c>
      <c r="AW12" s="96">
        <f t="shared" si="8"/>
        <v>0</v>
      </c>
      <c r="AX12" s="96">
        <f t="shared" si="8"/>
        <v>0</v>
      </c>
      <c r="AY12" s="98">
        <f t="shared" si="8"/>
        <v>3</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803" t="s">
        <v>56</v>
      </c>
      <c r="AO57" s="803"/>
      <c r="AP57" s="803"/>
      <c r="AQ57" s="803"/>
      <c r="AR57" s="803"/>
      <c r="AS57" s="803"/>
      <c r="AT57" s="803"/>
      <c r="AU57" s="803"/>
      <c r="AV57" s="803"/>
    </row>
    <row r="58" spans="1:51" x14ac:dyDescent="0.2">
      <c r="AN58" t="s">
        <v>428</v>
      </c>
    </row>
    <row r="59" spans="1:51" x14ac:dyDescent="0.2">
      <c r="AM59" s="256" t="s">
        <v>557</v>
      </c>
    </row>
    <row r="61" spans="1:51" ht="16.5" x14ac:dyDescent="0.25">
      <c r="AB61" s="104" t="s">
        <v>840</v>
      </c>
      <c r="AG61" s="105" t="s">
        <v>835</v>
      </c>
      <c r="AH61" s="107"/>
      <c r="AI61" s="107"/>
      <c r="AJ61" s="107"/>
      <c r="AK61" s="107"/>
      <c r="AL61" s="108" t="s">
        <v>856</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841</v>
      </c>
      <c r="AH63" s="76"/>
      <c r="AI63" s="76"/>
      <c r="AJ63" s="76"/>
      <c r="AK63" s="76"/>
      <c r="AL63" s="7" t="s">
        <v>123</v>
      </c>
      <c r="AM63" s="76"/>
      <c r="AN63" s="76"/>
      <c r="AO63"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verticalDpi="0"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89"/>
  <sheetViews>
    <sheetView topLeftCell="AV1" zoomScaleNormal="100" workbookViewId="0">
      <selection activeCell="AQ10" sqref="AQ10"/>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196</v>
      </c>
      <c r="C1" s="91"/>
      <c r="AQ1" s="91"/>
      <c r="CE1" s="91"/>
      <c r="CQ1" s="91"/>
    </row>
    <row r="2" spans="1:106" s="65" customFormat="1" ht="30" customHeight="1" x14ac:dyDescent="0.2">
      <c r="B2" s="406"/>
      <c r="C2" s="811" t="s">
        <v>864</v>
      </c>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1"/>
      <c r="AK2" s="811"/>
      <c r="AL2" s="811"/>
      <c r="AM2" s="811"/>
      <c r="AN2" s="811"/>
      <c r="AO2" s="811"/>
      <c r="AP2" s="811"/>
      <c r="AQ2" s="171"/>
      <c r="AR2" s="171"/>
      <c r="AS2" s="171"/>
      <c r="AT2" s="171"/>
      <c r="AU2" s="819" t="s">
        <v>240</v>
      </c>
      <c r="AV2" s="819"/>
      <c r="AW2" s="819"/>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51"/>
      <c r="CF2" s="151"/>
      <c r="CG2" s="151"/>
      <c r="CH2" s="151"/>
      <c r="CI2" s="151"/>
      <c r="CJ2" s="151"/>
      <c r="CK2" s="398"/>
      <c r="CL2" s="398"/>
      <c r="CM2" s="398"/>
      <c r="CN2" s="398"/>
      <c r="CO2" s="398"/>
      <c r="CP2" s="151"/>
      <c r="CQ2" s="151"/>
      <c r="CR2" s="151"/>
      <c r="CS2" s="151"/>
      <c r="CT2" s="151"/>
      <c r="CU2" s="151"/>
      <c r="CV2" s="151"/>
      <c r="CW2" s="398"/>
      <c r="CX2" s="398"/>
      <c r="CY2" s="398"/>
      <c r="CZ2" s="398"/>
      <c r="DA2" s="398"/>
      <c r="DB2" s="151"/>
    </row>
    <row r="3" spans="1:106" ht="13.5" thickBot="1" x14ac:dyDescent="0.25">
      <c r="B3" s="172"/>
      <c r="C3" s="173"/>
      <c r="D3" s="173"/>
      <c r="E3" s="173"/>
      <c r="F3" s="173"/>
      <c r="G3" s="173"/>
      <c r="H3" s="173"/>
      <c r="I3" s="91" t="s">
        <v>248</v>
      </c>
      <c r="J3" s="91"/>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52"/>
      <c r="CF3" s="152"/>
      <c r="CG3" s="152"/>
      <c r="CH3" s="152"/>
      <c r="CI3" s="152"/>
      <c r="CJ3" s="152"/>
      <c r="CK3" s="399"/>
      <c r="CL3" s="399"/>
      <c r="CM3" s="399"/>
      <c r="CN3" s="399"/>
      <c r="CO3" s="399"/>
      <c r="CP3" s="152"/>
      <c r="CQ3" s="152"/>
      <c r="CR3" s="152"/>
      <c r="CS3" s="152"/>
      <c r="CT3" s="152"/>
      <c r="CU3" s="152"/>
      <c r="CV3" s="152"/>
      <c r="CW3" s="399"/>
      <c r="CX3" s="399"/>
      <c r="CY3" s="399"/>
      <c r="CZ3" s="399"/>
      <c r="DA3" s="399"/>
      <c r="DB3" s="152"/>
    </row>
    <row r="4" spans="1:106" ht="20.25" customHeight="1" thickBot="1" x14ac:dyDescent="0.25">
      <c r="A4" s="835" t="s">
        <v>222</v>
      </c>
      <c r="B4" s="837" t="s">
        <v>249</v>
      </c>
      <c r="C4" s="820" t="s">
        <v>797</v>
      </c>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2"/>
      <c r="AQ4" s="820" t="s">
        <v>246</v>
      </c>
      <c r="AR4" s="821"/>
      <c r="AS4" s="821"/>
      <c r="AT4" s="821"/>
      <c r="AU4" s="821"/>
      <c r="AV4" s="821"/>
      <c r="AW4" s="821"/>
      <c r="AX4" s="821"/>
      <c r="AY4" s="821"/>
      <c r="AZ4" s="821"/>
      <c r="BA4" s="821"/>
      <c r="BB4" s="821"/>
      <c r="BC4" s="821"/>
      <c r="BD4" s="821"/>
      <c r="BE4" s="821"/>
      <c r="BF4" s="821"/>
      <c r="BG4" s="821"/>
      <c r="BH4" s="821"/>
      <c r="BI4" s="821"/>
      <c r="BJ4" s="821"/>
      <c r="BK4" s="821"/>
      <c r="BL4" s="821"/>
      <c r="BM4" s="821"/>
      <c r="BN4" s="821"/>
      <c r="BO4" s="821"/>
      <c r="BP4" s="821"/>
      <c r="BQ4" s="821"/>
      <c r="BR4" s="821"/>
      <c r="BS4" s="821"/>
      <c r="BT4" s="821"/>
      <c r="BU4" s="821"/>
      <c r="BV4" s="821"/>
      <c r="BW4" s="821"/>
      <c r="BX4" s="821"/>
      <c r="BY4" s="821"/>
      <c r="BZ4" s="821"/>
      <c r="CA4" s="821"/>
      <c r="CB4" s="821"/>
      <c r="CC4" s="821"/>
      <c r="CD4" s="822"/>
      <c r="CE4" s="823" t="s">
        <v>247</v>
      </c>
      <c r="CF4" s="824"/>
      <c r="CG4" s="824"/>
      <c r="CH4" s="824"/>
      <c r="CI4" s="824"/>
      <c r="CJ4" s="824"/>
      <c r="CK4" s="824"/>
      <c r="CL4" s="824"/>
      <c r="CM4" s="824"/>
      <c r="CN4" s="824"/>
      <c r="CO4" s="824"/>
      <c r="CP4" s="824"/>
      <c r="CQ4" s="824"/>
      <c r="CR4" s="824"/>
      <c r="CS4" s="824"/>
      <c r="CT4" s="824"/>
      <c r="CU4" s="824"/>
      <c r="CV4" s="824"/>
      <c r="CW4" s="825"/>
      <c r="CX4" s="825"/>
      <c r="CY4" s="825"/>
      <c r="CZ4" s="825"/>
      <c r="DA4" s="825"/>
      <c r="DB4" s="826"/>
    </row>
    <row r="5" spans="1:106" ht="33" customHeight="1" x14ac:dyDescent="0.2">
      <c r="A5" s="836"/>
      <c r="B5" s="838"/>
      <c r="C5" s="809" t="s">
        <v>198</v>
      </c>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810"/>
      <c r="AQ5" s="809" t="s">
        <v>199</v>
      </c>
      <c r="AR5" s="771"/>
      <c r="AS5" s="771"/>
      <c r="AT5" s="771"/>
      <c r="AU5" s="771"/>
      <c r="AV5" s="771"/>
      <c r="AW5" s="771"/>
      <c r="AX5" s="771"/>
      <c r="AY5" s="771"/>
      <c r="AZ5" s="771"/>
      <c r="BA5" s="771"/>
      <c r="BB5" s="771"/>
      <c r="BC5" s="771"/>
      <c r="BD5" s="771"/>
      <c r="BE5" s="771"/>
      <c r="BF5" s="771"/>
      <c r="BG5" s="771"/>
      <c r="BH5" s="771"/>
      <c r="BI5" s="771"/>
      <c r="BJ5" s="771"/>
      <c r="BK5" s="771"/>
      <c r="BL5" s="771"/>
      <c r="BM5" s="771"/>
      <c r="BN5" s="771"/>
      <c r="BO5" s="771"/>
      <c r="BP5" s="771"/>
      <c r="BQ5" s="771"/>
      <c r="BR5" s="771"/>
      <c r="BS5" s="771"/>
      <c r="BT5" s="771"/>
      <c r="BU5" s="771"/>
      <c r="BV5" s="771"/>
      <c r="BW5" s="771"/>
      <c r="BX5" s="771"/>
      <c r="BY5" s="771"/>
      <c r="BZ5" s="771"/>
      <c r="CA5" s="771"/>
      <c r="CB5" s="771"/>
      <c r="CC5" s="771"/>
      <c r="CD5" s="810"/>
      <c r="CE5" s="827" t="s">
        <v>198</v>
      </c>
      <c r="CF5" s="828"/>
      <c r="CG5" s="828"/>
      <c r="CH5" s="828"/>
      <c r="CI5" s="828"/>
      <c r="CJ5" s="828"/>
      <c r="CK5" s="828"/>
      <c r="CL5" s="828"/>
      <c r="CM5" s="828"/>
      <c r="CN5" s="828"/>
      <c r="CO5" s="828"/>
      <c r="CP5" s="829"/>
      <c r="CQ5" s="830" t="s">
        <v>199</v>
      </c>
      <c r="CR5" s="831"/>
      <c r="CS5" s="831"/>
      <c r="CT5" s="831"/>
      <c r="CU5" s="831"/>
      <c r="CV5" s="831"/>
      <c r="CW5" s="832"/>
      <c r="CX5" s="832"/>
      <c r="CY5" s="832"/>
      <c r="CZ5" s="832"/>
      <c r="DA5" s="832"/>
      <c r="DB5" s="833"/>
    </row>
    <row r="6" spans="1:106" x14ac:dyDescent="0.2">
      <c r="A6" s="836"/>
      <c r="B6" s="838"/>
      <c r="C6" s="812" t="s">
        <v>200</v>
      </c>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4"/>
      <c r="AQ6" s="812" t="s">
        <v>200</v>
      </c>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c r="BP6" s="813"/>
      <c r="BQ6" s="813"/>
      <c r="BR6" s="813"/>
      <c r="BS6" s="813"/>
      <c r="BT6" s="813"/>
      <c r="BU6" s="813"/>
      <c r="BV6" s="813"/>
      <c r="BW6" s="813"/>
      <c r="BX6" s="813"/>
      <c r="BY6" s="813"/>
      <c r="BZ6" s="813"/>
      <c r="CA6" s="813"/>
      <c r="CB6" s="813"/>
      <c r="CC6" s="813"/>
      <c r="CD6" s="814"/>
      <c r="CE6" s="812" t="s">
        <v>200</v>
      </c>
      <c r="CF6" s="813"/>
      <c r="CG6" s="813"/>
      <c r="CH6" s="813"/>
      <c r="CI6" s="813"/>
      <c r="CJ6" s="813"/>
      <c r="CK6" s="813"/>
      <c r="CL6" s="813"/>
      <c r="CM6" s="813"/>
      <c r="CN6" s="813"/>
      <c r="CO6" s="813"/>
      <c r="CP6" s="814"/>
      <c r="CQ6" s="815" t="s">
        <v>200</v>
      </c>
      <c r="CR6" s="816"/>
      <c r="CS6" s="816"/>
      <c r="CT6" s="816"/>
      <c r="CU6" s="816"/>
      <c r="CV6" s="816"/>
      <c r="CW6" s="817"/>
      <c r="CX6" s="817"/>
      <c r="CY6" s="817"/>
      <c r="CZ6" s="817"/>
      <c r="DA6" s="817"/>
      <c r="DB6" s="818"/>
    </row>
    <row r="7" spans="1:106" s="178" customFormat="1" ht="24" customHeight="1" x14ac:dyDescent="0.2">
      <c r="A7" s="836"/>
      <c r="B7" s="839"/>
      <c r="C7" s="174" t="s">
        <v>84</v>
      </c>
      <c r="D7" s="400" t="s">
        <v>719</v>
      </c>
      <c r="E7" s="175" t="s">
        <v>720</v>
      </c>
      <c r="F7" s="175" t="s">
        <v>721</v>
      </c>
      <c r="G7" s="175" t="s">
        <v>722</v>
      </c>
      <c r="H7" s="175" t="s">
        <v>723</v>
      </c>
      <c r="I7" s="175" t="s">
        <v>724</v>
      </c>
      <c r="J7" s="175" t="s">
        <v>725</v>
      </c>
      <c r="K7" s="175" t="s">
        <v>726</v>
      </c>
      <c r="L7" s="175" t="s">
        <v>727</v>
      </c>
      <c r="M7" s="175" t="s">
        <v>728</v>
      </c>
      <c r="N7" s="175" t="s">
        <v>729</v>
      </c>
      <c r="O7" s="175" t="s">
        <v>730</v>
      </c>
      <c r="P7" s="175" t="s">
        <v>731</v>
      </c>
      <c r="Q7" s="175" t="s">
        <v>732</v>
      </c>
      <c r="R7" s="175" t="s">
        <v>733</v>
      </c>
      <c r="S7" s="175" t="s">
        <v>734</v>
      </c>
      <c r="T7" s="175" t="s">
        <v>735</v>
      </c>
      <c r="U7" s="175" t="s">
        <v>736</v>
      </c>
      <c r="V7" s="175" t="s">
        <v>737</v>
      </c>
      <c r="W7" s="394" t="s">
        <v>738</v>
      </c>
      <c r="X7" s="394" t="s">
        <v>739</v>
      </c>
      <c r="Y7" s="394" t="s">
        <v>740</v>
      </c>
      <c r="Z7" s="394" t="s">
        <v>741</v>
      </c>
      <c r="AA7" s="394" t="s">
        <v>742</v>
      </c>
      <c r="AB7" s="394" t="s">
        <v>743</v>
      </c>
      <c r="AC7" s="394" t="s">
        <v>744</v>
      </c>
      <c r="AD7" s="394" t="s">
        <v>745</v>
      </c>
      <c r="AE7" s="394" t="s">
        <v>746</v>
      </c>
      <c r="AF7" s="394" t="s">
        <v>747</v>
      </c>
      <c r="AG7" s="394" t="s">
        <v>748</v>
      </c>
      <c r="AH7" s="394" t="s">
        <v>749</v>
      </c>
      <c r="AI7" s="394" t="s">
        <v>750</v>
      </c>
      <c r="AJ7" s="394" t="s">
        <v>751</v>
      </c>
      <c r="AK7" s="394" t="s">
        <v>752</v>
      </c>
      <c r="AL7" s="394" t="s">
        <v>753</v>
      </c>
      <c r="AM7" s="394" t="s">
        <v>754</v>
      </c>
      <c r="AN7" s="394" t="s">
        <v>755</v>
      </c>
      <c r="AO7" s="394" t="s">
        <v>756</v>
      </c>
      <c r="AP7" s="176" t="s">
        <v>757</v>
      </c>
      <c r="AQ7" s="174" t="s">
        <v>84</v>
      </c>
      <c r="AR7" s="400" t="s">
        <v>719</v>
      </c>
      <c r="AS7" s="175" t="s">
        <v>720</v>
      </c>
      <c r="AT7" s="175" t="s">
        <v>721</v>
      </c>
      <c r="AU7" s="175" t="s">
        <v>722</v>
      </c>
      <c r="AV7" s="175" t="s">
        <v>723</v>
      </c>
      <c r="AW7" s="175" t="s">
        <v>724</v>
      </c>
      <c r="AX7" s="175" t="s">
        <v>725</v>
      </c>
      <c r="AY7" s="175" t="s">
        <v>726</v>
      </c>
      <c r="AZ7" s="175" t="s">
        <v>727</v>
      </c>
      <c r="BA7" s="175" t="s">
        <v>728</v>
      </c>
      <c r="BB7" s="175" t="s">
        <v>729</v>
      </c>
      <c r="BC7" s="175" t="s">
        <v>730</v>
      </c>
      <c r="BD7" s="175" t="s">
        <v>731</v>
      </c>
      <c r="BE7" s="175" t="s">
        <v>732</v>
      </c>
      <c r="BF7" s="175" t="s">
        <v>733</v>
      </c>
      <c r="BG7" s="175" t="s">
        <v>734</v>
      </c>
      <c r="BH7" s="175" t="s">
        <v>735</v>
      </c>
      <c r="BI7" s="175" t="s">
        <v>736</v>
      </c>
      <c r="BJ7" s="175" t="s">
        <v>737</v>
      </c>
      <c r="BK7" s="394" t="s">
        <v>738</v>
      </c>
      <c r="BL7" s="394" t="s">
        <v>739</v>
      </c>
      <c r="BM7" s="394" t="s">
        <v>740</v>
      </c>
      <c r="BN7" s="394" t="s">
        <v>741</v>
      </c>
      <c r="BO7" s="394" t="s">
        <v>742</v>
      </c>
      <c r="BP7" s="394" t="s">
        <v>743</v>
      </c>
      <c r="BQ7" s="394" t="s">
        <v>744</v>
      </c>
      <c r="BR7" s="394" t="s">
        <v>745</v>
      </c>
      <c r="BS7" s="394" t="s">
        <v>746</v>
      </c>
      <c r="BT7" s="394" t="s">
        <v>747</v>
      </c>
      <c r="BU7" s="394" t="s">
        <v>748</v>
      </c>
      <c r="BV7" s="394" t="s">
        <v>749</v>
      </c>
      <c r="BW7" s="394" t="s">
        <v>750</v>
      </c>
      <c r="BX7" s="394" t="s">
        <v>751</v>
      </c>
      <c r="BY7" s="394" t="s">
        <v>752</v>
      </c>
      <c r="BZ7" s="394" t="s">
        <v>753</v>
      </c>
      <c r="CA7" s="394" t="s">
        <v>754</v>
      </c>
      <c r="CB7" s="394" t="s">
        <v>755</v>
      </c>
      <c r="CC7" s="394" t="s">
        <v>756</v>
      </c>
      <c r="CD7" s="176" t="s">
        <v>757</v>
      </c>
      <c r="CE7" s="174" t="s">
        <v>84</v>
      </c>
      <c r="CF7" s="400" t="s">
        <v>758</v>
      </c>
      <c r="CG7" s="175" t="s">
        <v>759</v>
      </c>
      <c r="CH7" s="175" t="s">
        <v>760</v>
      </c>
      <c r="CI7" s="175" t="s">
        <v>761</v>
      </c>
      <c r="CJ7" s="175" t="s">
        <v>762</v>
      </c>
      <c r="CK7" s="394" t="s">
        <v>763</v>
      </c>
      <c r="CL7" s="394" t="s">
        <v>764</v>
      </c>
      <c r="CM7" s="394" t="s">
        <v>765</v>
      </c>
      <c r="CN7" s="394" t="s">
        <v>766</v>
      </c>
      <c r="CO7" s="394" t="s">
        <v>767</v>
      </c>
      <c r="CP7" s="176" t="s">
        <v>768</v>
      </c>
      <c r="CQ7" s="177" t="s">
        <v>84</v>
      </c>
      <c r="CR7" s="400" t="s">
        <v>758</v>
      </c>
      <c r="CS7" s="175" t="s">
        <v>759</v>
      </c>
      <c r="CT7" s="175" t="s">
        <v>760</v>
      </c>
      <c r="CU7" s="175" t="s">
        <v>761</v>
      </c>
      <c r="CV7" s="175" t="s">
        <v>762</v>
      </c>
      <c r="CW7" s="394" t="s">
        <v>763</v>
      </c>
      <c r="CX7" s="394" t="s">
        <v>764</v>
      </c>
      <c r="CY7" s="394" t="s">
        <v>765</v>
      </c>
      <c r="CZ7" s="394" t="s">
        <v>766</v>
      </c>
      <c r="DA7" s="394" t="s">
        <v>767</v>
      </c>
      <c r="DB7" s="176" t="s">
        <v>768</v>
      </c>
    </row>
    <row r="8" spans="1:106" x14ac:dyDescent="0.2">
      <c r="A8" s="179"/>
      <c r="B8" s="180" t="s">
        <v>224</v>
      </c>
      <c r="C8" s="119">
        <f>D8+E8+F8+G8+H8+I8+J8+K8+L8+M8+N8+O8+P8+Q8+R8+S8+T8+U8+V8+AP8+W8+X8+Y8+Z8+AA8+AB8+AC8+AD8+AE8+AF8+AG8+AH8+AI8+AJ8+AK8+AL8+AM8+AN8+AO8</f>
        <v>14</v>
      </c>
      <c r="D8" s="96">
        <f t="shared" ref="D8:AP8" si="0">SUM(D9:D14)</f>
        <v>4</v>
      </c>
      <c r="E8" s="96">
        <f t="shared" si="0"/>
        <v>5</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2</v>
      </c>
      <c r="P8" s="96">
        <f t="shared" si="0"/>
        <v>0</v>
      </c>
      <c r="Q8" s="96">
        <f t="shared" si="0"/>
        <v>0</v>
      </c>
      <c r="R8" s="96">
        <f t="shared" si="0"/>
        <v>0</v>
      </c>
      <c r="S8" s="96">
        <f t="shared" si="0"/>
        <v>0</v>
      </c>
      <c r="T8" s="96">
        <f t="shared" si="0"/>
        <v>1</v>
      </c>
      <c r="U8" s="96">
        <f t="shared" si="0"/>
        <v>0</v>
      </c>
      <c r="V8" s="96">
        <f t="shared" si="0"/>
        <v>1</v>
      </c>
      <c r="W8" s="96">
        <f t="shared" si="0"/>
        <v>0</v>
      </c>
      <c r="X8" s="96">
        <f t="shared" si="0"/>
        <v>0</v>
      </c>
      <c r="Y8" s="96">
        <f t="shared" si="0"/>
        <v>0</v>
      </c>
      <c r="Z8" s="96">
        <f t="shared" si="0"/>
        <v>0</v>
      </c>
      <c r="AA8" s="96">
        <f t="shared" si="0"/>
        <v>0</v>
      </c>
      <c r="AB8" s="96">
        <f t="shared" si="0"/>
        <v>1</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11</v>
      </c>
      <c r="AR8" s="96">
        <f t="shared" ref="AR8:CD8" si="1">SUM(AR9:AR14)</f>
        <v>8</v>
      </c>
      <c r="AS8" s="96">
        <f t="shared" si="1"/>
        <v>1</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1</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1</v>
      </c>
      <c r="CC8" s="96">
        <f t="shared" si="1"/>
        <v>0</v>
      </c>
      <c r="CD8" s="96">
        <f t="shared" si="1"/>
        <v>0</v>
      </c>
      <c r="CE8" s="119">
        <f>CF8+CG8+CH8+CI8+CJ8+CP8+CK8+CL8+CM8+CN8+CO8</f>
        <v>27</v>
      </c>
      <c r="CF8" s="96">
        <f t="shared" ref="CF8:CP8" si="2">SUM(CF9:CF14)</f>
        <v>21</v>
      </c>
      <c r="CG8" s="96">
        <f t="shared" si="2"/>
        <v>4</v>
      </c>
      <c r="CH8" s="96">
        <f t="shared" si="2"/>
        <v>2</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 t="shared" ref="CR8:DB8" si="3">SUM(CR9:CR14)</f>
        <v>1</v>
      </c>
      <c r="CS8" s="96">
        <f t="shared" si="3"/>
        <v>0</v>
      </c>
      <c r="CT8" s="96">
        <f t="shared" si="3"/>
        <v>0</v>
      </c>
      <c r="CU8" s="96">
        <f t="shared" si="3"/>
        <v>0</v>
      </c>
      <c r="CV8" s="96">
        <f t="shared" si="3"/>
        <v>0</v>
      </c>
      <c r="CW8" s="96">
        <f t="shared" si="3"/>
        <v>0</v>
      </c>
      <c r="CX8" s="96">
        <f t="shared" si="3"/>
        <v>0</v>
      </c>
      <c r="CY8" s="96">
        <f t="shared" si="3"/>
        <v>0</v>
      </c>
      <c r="CZ8" s="96">
        <f t="shared" si="3"/>
        <v>0</v>
      </c>
      <c r="DA8" s="96">
        <f t="shared" si="3"/>
        <v>0</v>
      </c>
      <c r="DB8" s="98">
        <f t="shared" si="3"/>
        <v>0</v>
      </c>
    </row>
    <row r="9" spans="1:106" x14ac:dyDescent="0.2">
      <c r="A9" s="580">
        <v>1</v>
      </c>
      <c r="B9" s="581" t="s">
        <v>844</v>
      </c>
      <c r="C9" s="119">
        <f>D9+E9+F9+G9+H9+I9+J9+K9+L9+M9+N9+O9+P9+Q9+R9+S9+T9+U9+V9+AP9+W9+X9+Y9+Z9+AA9+AB9+AC9+AD9+AE9+AF9+AG9+AH9+AI9+AJ9+AK9+AL9+AM9+AN9+AO9</f>
        <v>3</v>
      </c>
      <c r="D9" s="583">
        <v>1</v>
      </c>
      <c r="E9" s="583"/>
      <c r="F9" s="583"/>
      <c r="G9" s="583"/>
      <c r="H9" s="583"/>
      <c r="I9" s="583"/>
      <c r="J9" s="583"/>
      <c r="K9" s="583"/>
      <c r="L9" s="583"/>
      <c r="M9" s="583"/>
      <c r="N9" s="583"/>
      <c r="O9" s="583">
        <v>1</v>
      </c>
      <c r="P9" s="583"/>
      <c r="Q9" s="583"/>
      <c r="R9" s="583"/>
      <c r="S9" s="583"/>
      <c r="T9" s="583">
        <v>1</v>
      </c>
      <c r="U9" s="583"/>
      <c r="V9" s="583"/>
      <c r="W9" s="583"/>
      <c r="X9" s="583"/>
      <c r="Y9" s="583"/>
      <c r="Z9" s="583"/>
      <c r="AA9" s="583"/>
      <c r="AB9" s="583"/>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583"/>
      <c r="AS9" s="583">
        <v>1</v>
      </c>
      <c r="AT9" s="583"/>
      <c r="AU9" s="583"/>
      <c r="AV9" s="583"/>
      <c r="AW9" s="583"/>
      <c r="AX9" s="583"/>
      <c r="AY9" s="583"/>
      <c r="AZ9" s="583"/>
      <c r="BA9" s="583"/>
      <c r="BB9" s="583"/>
      <c r="BC9" s="583"/>
      <c r="BD9" s="583"/>
      <c r="BE9" s="583"/>
      <c r="BF9" s="583"/>
      <c r="BG9" s="583"/>
      <c r="BH9" s="583"/>
      <c r="BI9" s="583"/>
      <c r="BJ9" s="583"/>
      <c r="BK9" s="583"/>
      <c r="BL9" s="583"/>
      <c r="BM9" s="583"/>
      <c r="BN9" s="583"/>
      <c r="BO9" s="583"/>
      <c r="BP9" s="583"/>
      <c r="BQ9" s="583"/>
      <c r="BR9" s="583"/>
      <c r="BS9" s="583"/>
      <c r="BT9" s="583"/>
      <c r="BU9" s="583"/>
      <c r="BV9" s="583"/>
      <c r="BW9" s="583"/>
      <c r="BX9" s="583"/>
      <c r="BY9" s="583"/>
      <c r="BZ9" s="583"/>
      <c r="CA9" s="583"/>
      <c r="CB9" s="583"/>
      <c r="CC9" s="80"/>
      <c r="CD9" s="80"/>
      <c r="CE9" s="119">
        <f>CF9+CG9+CH9+CI9+CJ9+CP9+CK9+CL9+CM9+CN9+CO9</f>
        <v>7</v>
      </c>
      <c r="CF9" s="585">
        <v>6</v>
      </c>
      <c r="CG9" s="585">
        <v>1</v>
      </c>
      <c r="CH9" s="585"/>
      <c r="CI9" s="585"/>
      <c r="CJ9" s="586"/>
      <c r="CK9" s="587"/>
      <c r="CL9" s="587"/>
      <c r="CM9" s="395"/>
      <c r="CN9" s="395"/>
      <c r="CO9" s="395"/>
      <c r="CP9" s="99"/>
      <c r="CQ9" s="95">
        <f>CR9+CS9+CT9+CU9+CV9+DB9+CW9+CX9+CY9+CZ9+DA9</f>
        <v>0</v>
      </c>
      <c r="CR9" s="585"/>
      <c r="CS9" s="80"/>
      <c r="CT9" s="80"/>
      <c r="CU9" s="80"/>
      <c r="CV9" s="80"/>
      <c r="CW9" s="395"/>
      <c r="CX9" s="395"/>
      <c r="CY9" s="395"/>
      <c r="CZ9" s="395"/>
      <c r="DA9" s="395"/>
      <c r="DB9" s="99"/>
    </row>
    <row r="10" spans="1:106" x14ac:dyDescent="0.2">
      <c r="A10" s="582">
        <v>2</v>
      </c>
      <c r="B10" s="581" t="s">
        <v>847</v>
      </c>
      <c r="C10" s="119">
        <f t="shared" ref="C10:C14" si="4">D10+E10+F10+G10+H10+I10+J10+K10+L10+M10+N10+O10+P10+Q10+R10+S10+T10+U10+V10+AP10+W10+X10+Y10+Z10+AA10+AB10+AC10+AD10+AE10+AF10+AG10+AH10+AI10+AJ10+AK10+AL10+AM10+AN10+AO10</f>
        <v>8</v>
      </c>
      <c r="D10" s="583">
        <v>2</v>
      </c>
      <c r="E10" s="583">
        <v>4</v>
      </c>
      <c r="F10" s="583"/>
      <c r="G10" s="583"/>
      <c r="H10" s="583"/>
      <c r="I10" s="583"/>
      <c r="J10" s="583"/>
      <c r="K10" s="583"/>
      <c r="L10" s="583"/>
      <c r="M10" s="583"/>
      <c r="N10" s="583"/>
      <c r="O10" s="583"/>
      <c r="P10" s="583"/>
      <c r="Q10" s="583"/>
      <c r="R10" s="583"/>
      <c r="S10" s="583"/>
      <c r="T10" s="583"/>
      <c r="U10" s="583"/>
      <c r="V10" s="583">
        <v>1</v>
      </c>
      <c r="W10" s="584"/>
      <c r="X10" s="584"/>
      <c r="Y10" s="584"/>
      <c r="Z10" s="584"/>
      <c r="AA10" s="584"/>
      <c r="AB10" s="584">
        <v>1</v>
      </c>
      <c r="AC10" s="395"/>
      <c r="AD10" s="395"/>
      <c r="AE10" s="395"/>
      <c r="AF10" s="395"/>
      <c r="AG10" s="395"/>
      <c r="AH10" s="395"/>
      <c r="AI10" s="395"/>
      <c r="AJ10" s="395"/>
      <c r="AK10" s="395"/>
      <c r="AL10" s="395"/>
      <c r="AM10" s="395"/>
      <c r="AN10" s="395"/>
      <c r="AO10" s="395"/>
      <c r="AP10" s="99"/>
      <c r="AQ10" s="119">
        <f t="shared" ref="AQ10:AQ14" si="5">AR10+AS10+AT10+AU10+AV10+AW10+AX10+AY10+AZ10+BA10+BB10+BC10+BD10+BE10+BF10+BG10+BH10+BI10+BJ10+CD10+BK10+BL10+BM10+BN10+BO10+BP10+BQ10+BR10+BS10+BT10+BU10+BV10+BW10+BX10+BY10+BZ10+CA10+CB10+CC10</f>
        <v>9</v>
      </c>
      <c r="AR10" s="583">
        <v>7</v>
      </c>
      <c r="AS10" s="583"/>
      <c r="AT10" s="583"/>
      <c r="AU10" s="583"/>
      <c r="AV10" s="583"/>
      <c r="AW10" s="583"/>
      <c r="AX10" s="583"/>
      <c r="AY10" s="583"/>
      <c r="AZ10" s="583"/>
      <c r="BA10" s="583"/>
      <c r="BB10" s="583"/>
      <c r="BC10" s="583"/>
      <c r="BD10" s="583"/>
      <c r="BE10" s="583"/>
      <c r="BF10" s="583"/>
      <c r="BG10" s="583"/>
      <c r="BH10" s="583"/>
      <c r="BI10" s="583"/>
      <c r="BJ10" s="583"/>
      <c r="BK10" s="584"/>
      <c r="BL10" s="584"/>
      <c r="BM10" s="584"/>
      <c r="BN10" s="584"/>
      <c r="BO10" s="584"/>
      <c r="BP10" s="584">
        <v>1</v>
      </c>
      <c r="BQ10" s="584"/>
      <c r="BR10" s="584"/>
      <c r="BS10" s="584"/>
      <c r="BT10" s="584"/>
      <c r="BU10" s="584"/>
      <c r="BV10" s="584"/>
      <c r="BW10" s="584"/>
      <c r="BX10" s="584"/>
      <c r="BY10" s="584"/>
      <c r="BZ10" s="584"/>
      <c r="CA10" s="584"/>
      <c r="CB10" s="584">
        <v>1</v>
      </c>
      <c r="CC10" s="395"/>
      <c r="CD10" s="99"/>
      <c r="CE10" s="119">
        <f t="shared" ref="CE10:CE14" si="6">CF10+CG10+CH10+CI10+CJ10+CP10+CK10+CL10+CM10+CN10+CO10</f>
        <v>13</v>
      </c>
      <c r="CF10" s="585">
        <v>9</v>
      </c>
      <c r="CG10" s="585">
        <v>3</v>
      </c>
      <c r="CH10" s="585">
        <v>1</v>
      </c>
      <c r="CI10" s="585"/>
      <c r="CJ10" s="586"/>
      <c r="CK10" s="587"/>
      <c r="CL10" s="587"/>
      <c r="CM10" s="395"/>
      <c r="CN10" s="395"/>
      <c r="CO10" s="395"/>
      <c r="CP10" s="99"/>
      <c r="CQ10" s="95">
        <f t="shared" ref="CQ10:CQ14" si="7">CR10+CS10+CT10+CU10+CV10+DB10+CW10+CX10+CY10+CZ10+DA10</f>
        <v>0</v>
      </c>
      <c r="CR10" s="585"/>
      <c r="CS10" s="80"/>
      <c r="CT10" s="80"/>
      <c r="CU10" s="80"/>
      <c r="CV10" s="80"/>
      <c r="CW10" s="395"/>
      <c r="CX10" s="395"/>
      <c r="CY10" s="395"/>
      <c r="CZ10" s="395"/>
      <c r="DA10" s="395"/>
      <c r="DB10" s="99"/>
    </row>
    <row r="11" spans="1:106" x14ac:dyDescent="0.2">
      <c r="A11" s="582">
        <v>3</v>
      </c>
      <c r="B11" s="581" t="s">
        <v>846</v>
      </c>
      <c r="C11" s="119">
        <f t="shared" si="4"/>
        <v>3</v>
      </c>
      <c r="D11" s="583">
        <v>1</v>
      </c>
      <c r="E11" s="583">
        <v>1</v>
      </c>
      <c r="F11" s="583"/>
      <c r="G11" s="583"/>
      <c r="H11" s="583"/>
      <c r="I11" s="583"/>
      <c r="J11" s="583"/>
      <c r="K11" s="583"/>
      <c r="L11" s="583"/>
      <c r="M11" s="583"/>
      <c r="N11" s="583"/>
      <c r="O11" s="583">
        <v>1</v>
      </c>
      <c r="P11" s="583"/>
      <c r="Q11" s="583"/>
      <c r="R11" s="583"/>
      <c r="S11" s="583"/>
      <c r="T11" s="583"/>
      <c r="U11" s="583"/>
      <c r="V11" s="583"/>
      <c r="W11" s="584"/>
      <c r="X11" s="584"/>
      <c r="Y11" s="584"/>
      <c r="Z11" s="584"/>
      <c r="AA11" s="584"/>
      <c r="AB11" s="584"/>
      <c r="AC11" s="395"/>
      <c r="AD11" s="395"/>
      <c r="AE11" s="395"/>
      <c r="AF11" s="395"/>
      <c r="AG11" s="395"/>
      <c r="AH11" s="395"/>
      <c r="AI11" s="395"/>
      <c r="AJ11" s="395"/>
      <c r="AK11" s="395"/>
      <c r="AL11" s="395"/>
      <c r="AM11" s="395"/>
      <c r="AN11" s="395"/>
      <c r="AO11" s="395"/>
      <c r="AP11" s="99"/>
      <c r="AQ11" s="119">
        <f t="shared" si="5"/>
        <v>1</v>
      </c>
      <c r="AR11" s="583">
        <v>1</v>
      </c>
      <c r="AS11" s="583"/>
      <c r="AT11" s="583"/>
      <c r="AU11" s="583"/>
      <c r="AV11" s="583"/>
      <c r="AW11" s="583"/>
      <c r="AX11" s="583"/>
      <c r="AY11" s="583"/>
      <c r="AZ11" s="583"/>
      <c r="BA11" s="583"/>
      <c r="BB11" s="583"/>
      <c r="BC11" s="583"/>
      <c r="BD11" s="583"/>
      <c r="BE11" s="583"/>
      <c r="BF11" s="583"/>
      <c r="BG11" s="583"/>
      <c r="BH11" s="583"/>
      <c r="BI11" s="583"/>
      <c r="BJ11" s="583"/>
      <c r="BK11" s="584"/>
      <c r="BL11" s="584"/>
      <c r="BM11" s="584"/>
      <c r="BN11" s="584"/>
      <c r="BO11" s="584"/>
      <c r="BP11" s="584"/>
      <c r="BQ11" s="584"/>
      <c r="BR11" s="584"/>
      <c r="BS11" s="584"/>
      <c r="BT11" s="584"/>
      <c r="BU11" s="584"/>
      <c r="BV11" s="584"/>
      <c r="BW11" s="584"/>
      <c r="BX11" s="584"/>
      <c r="BY11" s="584"/>
      <c r="BZ11" s="584"/>
      <c r="CA11" s="584"/>
      <c r="CB11" s="584"/>
      <c r="CC11" s="395"/>
      <c r="CD11" s="99"/>
      <c r="CE11" s="119">
        <f t="shared" si="6"/>
        <v>7</v>
      </c>
      <c r="CF11" s="585">
        <v>6</v>
      </c>
      <c r="CG11" s="585"/>
      <c r="CH11" s="585">
        <v>1</v>
      </c>
      <c r="CI11" s="585"/>
      <c r="CJ11" s="586"/>
      <c r="CK11" s="587"/>
      <c r="CL11" s="587"/>
      <c r="CM11" s="395"/>
      <c r="CN11" s="395"/>
      <c r="CO11" s="395"/>
      <c r="CP11" s="99"/>
      <c r="CQ11" s="95">
        <f t="shared" si="7"/>
        <v>1</v>
      </c>
      <c r="CR11" s="585">
        <v>1</v>
      </c>
      <c r="CS11" s="80"/>
      <c r="CT11" s="80"/>
      <c r="CU11" s="80"/>
      <c r="CV11" s="80"/>
      <c r="CW11" s="395"/>
      <c r="CX11" s="395"/>
      <c r="CY11" s="395"/>
      <c r="CZ11" s="395"/>
      <c r="DA11" s="395"/>
      <c r="DB11" s="99"/>
    </row>
    <row r="12" spans="1:106" x14ac:dyDescent="0.2">
      <c r="A12" s="582">
        <v>4</v>
      </c>
      <c r="B12" s="581" t="s">
        <v>845</v>
      </c>
      <c r="C12" s="119">
        <f t="shared" si="4"/>
        <v>0</v>
      </c>
      <c r="D12" s="80"/>
      <c r="E12" s="80"/>
      <c r="F12" s="80"/>
      <c r="G12" s="80"/>
      <c r="H12" s="80"/>
      <c r="I12" s="80"/>
      <c r="J12" s="80"/>
      <c r="K12" s="80"/>
      <c r="L12" s="80"/>
      <c r="M12" s="80"/>
      <c r="N12" s="80"/>
      <c r="O12" s="80"/>
      <c r="P12" s="80"/>
      <c r="Q12" s="80"/>
      <c r="R12" s="80"/>
      <c r="S12" s="80"/>
      <c r="T12" s="80"/>
      <c r="U12" s="80"/>
      <c r="V12" s="80"/>
      <c r="W12" s="395"/>
      <c r="X12" s="395"/>
      <c r="Y12" s="395"/>
      <c r="Z12" s="395"/>
      <c r="AA12" s="395"/>
      <c r="AB12" s="395"/>
      <c r="AC12" s="395"/>
      <c r="AD12" s="395"/>
      <c r="AE12" s="395"/>
      <c r="AF12" s="395"/>
      <c r="AG12" s="395"/>
      <c r="AH12" s="395"/>
      <c r="AI12" s="395"/>
      <c r="AJ12" s="395"/>
      <c r="AK12" s="395"/>
      <c r="AL12" s="395"/>
      <c r="AM12" s="395"/>
      <c r="AN12" s="395"/>
      <c r="AO12" s="395"/>
      <c r="AP12" s="99"/>
      <c r="AQ12" s="119">
        <f t="shared" si="5"/>
        <v>0</v>
      </c>
      <c r="AR12" s="80"/>
      <c r="AS12" s="80"/>
      <c r="AT12" s="80"/>
      <c r="AU12" s="80"/>
      <c r="AV12" s="80"/>
      <c r="AW12" s="80"/>
      <c r="AX12" s="80"/>
      <c r="AY12" s="80"/>
      <c r="AZ12" s="80"/>
      <c r="BA12" s="80"/>
      <c r="BB12" s="80"/>
      <c r="BC12" s="80"/>
      <c r="BD12" s="80"/>
      <c r="BE12" s="80"/>
      <c r="BF12" s="80"/>
      <c r="BG12" s="80"/>
      <c r="BH12" s="80"/>
      <c r="BI12" s="80"/>
      <c r="BJ12" s="80"/>
      <c r="BK12" s="395"/>
      <c r="BL12" s="395"/>
      <c r="BM12" s="395"/>
      <c r="BN12" s="395"/>
      <c r="BO12" s="395"/>
      <c r="BP12" s="395"/>
      <c r="BQ12" s="395"/>
      <c r="BR12" s="395"/>
      <c r="BS12" s="395"/>
      <c r="BT12" s="395"/>
      <c r="BU12" s="395"/>
      <c r="BV12" s="395"/>
      <c r="BW12" s="395"/>
      <c r="BX12" s="395"/>
      <c r="BY12" s="395"/>
      <c r="BZ12" s="395"/>
      <c r="CA12" s="395"/>
      <c r="CB12" s="395"/>
      <c r="CC12" s="395"/>
      <c r="CD12" s="99"/>
      <c r="CE12" s="119">
        <f t="shared" si="6"/>
        <v>0</v>
      </c>
      <c r="CF12" s="80"/>
      <c r="CG12" s="80"/>
      <c r="CH12" s="80"/>
      <c r="CI12" s="80"/>
      <c r="CJ12" s="80"/>
      <c r="CK12" s="395"/>
      <c r="CL12" s="395"/>
      <c r="CM12" s="395"/>
      <c r="CN12" s="395"/>
      <c r="CO12" s="395"/>
      <c r="CP12" s="99"/>
      <c r="CQ12" s="95">
        <f t="shared" si="7"/>
        <v>0</v>
      </c>
      <c r="CR12" s="80"/>
      <c r="CS12" s="80"/>
      <c r="CT12" s="80"/>
      <c r="CU12" s="80"/>
      <c r="CV12" s="80"/>
      <c r="CW12" s="395"/>
      <c r="CX12" s="395"/>
      <c r="CY12" s="395"/>
      <c r="CZ12" s="395"/>
      <c r="DA12" s="395"/>
      <c r="DB12" s="99"/>
    </row>
    <row r="13" spans="1:106" x14ac:dyDescent="0.2">
      <c r="A13" s="582">
        <v>5</v>
      </c>
      <c r="B13" s="581" t="s">
        <v>848</v>
      </c>
      <c r="C13" s="119">
        <f t="shared" si="4"/>
        <v>0</v>
      </c>
      <c r="D13" s="80"/>
      <c r="E13" s="80"/>
      <c r="F13" s="80"/>
      <c r="G13" s="80"/>
      <c r="H13" s="80"/>
      <c r="I13" s="80"/>
      <c r="J13" s="80"/>
      <c r="K13" s="80"/>
      <c r="L13" s="80"/>
      <c r="M13" s="80"/>
      <c r="N13" s="80"/>
      <c r="O13" s="80"/>
      <c r="P13" s="80"/>
      <c r="Q13" s="80"/>
      <c r="R13" s="80"/>
      <c r="S13" s="80"/>
      <c r="T13" s="80"/>
      <c r="U13" s="80"/>
      <c r="V13" s="80"/>
      <c r="W13" s="395"/>
      <c r="X13" s="395"/>
      <c r="Y13" s="395"/>
      <c r="Z13" s="395"/>
      <c r="AA13" s="395"/>
      <c r="AB13" s="395"/>
      <c r="AC13" s="395"/>
      <c r="AD13" s="395"/>
      <c r="AE13" s="395"/>
      <c r="AF13" s="395"/>
      <c r="AG13" s="395"/>
      <c r="AH13" s="395"/>
      <c r="AI13" s="395"/>
      <c r="AJ13" s="395"/>
      <c r="AK13" s="395"/>
      <c r="AL13" s="395"/>
      <c r="AM13" s="395"/>
      <c r="AN13" s="395"/>
      <c r="AO13" s="395"/>
      <c r="AP13" s="99"/>
      <c r="AQ13" s="119">
        <f t="shared" si="5"/>
        <v>0</v>
      </c>
      <c r="AR13" s="80"/>
      <c r="AS13" s="80"/>
      <c r="AT13" s="80"/>
      <c r="AU13" s="80"/>
      <c r="AV13" s="80"/>
      <c r="AW13" s="80"/>
      <c r="AX13" s="80"/>
      <c r="AY13" s="80"/>
      <c r="AZ13" s="80"/>
      <c r="BA13" s="80"/>
      <c r="BB13" s="80"/>
      <c r="BC13" s="80"/>
      <c r="BD13" s="80"/>
      <c r="BE13" s="80"/>
      <c r="BF13" s="80"/>
      <c r="BG13" s="80"/>
      <c r="BH13" s="80"/>
      <c r="BI13" s="80"/>
      <c r="BJ13" s="80"/>
      <c r="BK13" s="395"/>
      <c r="BL13" s="395"/>
      <c r="BM13" s="395"/>
      <c r="BN13" s="395"/>
      <c r="BO13" s="395"/>
      <c r="BP13" s="395"/>
      <c r="BQ13" s="395"/>
      <c r="BR13" s="395"/>
      <c r="BS13" s="395"/>
      <c r="BT13" s="395"/>
      <c r="BU13" s="395"/>
      <c r="BV13" s="395"/>
      <c r="BW13" s="395"/>
      <c r="BX13" s="395"/>
      <c r="BY13" s="395"/>
      <c r="BZ13" s="395"/>
      <c r="CA13" s="395"/>
      <c r="CB13" s="395"/>
      <c r="CC13" s="395"/>
      <c r="CD13" s="99"/>
      <c r="CE13" s="119">
        <f t="shared" si="6"/>
        <v>0</v>
      </c>
      <c r="CF13" s="80"/>
      <c r="CG13" s="80"/>
      <c r="CH13" s="80"/>
      <c r="CI13" s="80"/>
      <c r="CJ13" s="80"/>
      <c r="CK13" s="395"/>
      <c r="CL13" s="395"/>
      <c r="CM13" s="395"/>
      <c r="CN13" s="395"/>
      <c r="CO13" s="395"/>
      <c r="CP13" s="99"/>
      <c r="CQ13" s="95">
        <f t="shared" si="7"/>
        <v>0</v>
      </c>
      <c r="CR13" s="80"/>
      <c r="CS13" s="80"/>
      <c r="CT13" s="80"/>
      <c r="CU13" s="80"/>
      <c r="CV13" s="80"/>
      <c r="CW13" s="395"/>
      <c r="CX13" s="395"/>
      <c r="CY13" s="395"/>
      <c r="CZ13" s="395"/>
      <c r="DA13" s="395"/>
      <c r="DB13" s="99"/>
    </row>
    <row r="14" spans="1:106" x14ac:dyDescent="0.2">
      <c r="A14" s="94"/>
      <c r="B14" s="94"/>
      <c r="C14" s="119">
        <f t="shared" si="4"/>
        <v>0</v>
      </c>
      <c r="D14" s="80"/>
      <c r="E14" s="80"/>
      <c r="F14" s="80"/>
      <c r="G14" s="80"/>
      <c r="H14" s="80"/>
      <c r="I14" s="80"/>
      <c r="J14" s="80"/>
      <c r="K14" s="80"/>
      <c r="L14" s="80"/>
      <c r="M14" s="80"/>
      <c r="N14" s="80"/>
      <c r="O14" s="80"/>
      <c r="P14" s="80"/>
      <c r="Q14" s="80"/>
      <c r="R14" s="80"/>
      <c r="S14" s="80"/>
      <c r="T14" s="80"/>
      <c r="U14" s="80"/>
      <c r="V14" s="80"/>
      <c r="W14" s="395"/>
      <c r="X14" s="395"/>
      <c r="Y14" s="395"/>
      <c r="Z14" s="395"/>
      <c r="AA14" s="395"/>
      <c r="AB14" s="395"/>
      <c r="AC14" s="395"/>
      <c r="AD14" s="395"/>
      <c r="AE14" s="395"/>
      <c r="AF14" s="395"/>
      <c r="AG14" s="395"/>
      <c r="AH14" s="395"/>
      <c r="AI14" s="395"/>
      <c r="AJ14" s="395"/>
      <c r="AK14" s="395"/>
      <c r="AL14" s="395"/>
      <c r="AM14" s="395"/>
      <c r="AN14" s="395"/>
      <c r="AO14" s="395"/>
      <c r="AP14" s="99"/>
      <c r="AQ14" s="119">
        <f t="shared" si="5"/>
        <v>0</v>
      </c>
      <c r="AR14" s="80"/>
      <c r="AS14" s="80"/>
      <c r="AT14" s="80"/>
      <c r="AU14" s="80"/>
      <c r="AV14" s="80"/>
      <c r="AW14" s="80"/>
      <c r="AX14" s="80"/>
      <c r="AY14" s="80"/>
      <c r="AZ14" s="80"/>
      <c r="BA14" s="80"/>
      <c r="BB14" s="80"/>
      <c r="BC14" s="80"/>
      <c r="BD14" s="80"/>
      <c r="BE14" s="80"/>
      <c r="BF14" s="80"/>
      <c r="BG14" s="80"/>
      <c r="BH14" s="80"/>
      <c r="BI14" s="80"/>
      <c r="BJ14" s="80"/>
      <c r="BK14" s="395"/>
      <c r="BL14" s="395"/>
      <c r="BM14" s="395"/>
      <c r="BN14" s="395"/>
      <c r="BO14" s="395"/>
      <c r="BP14" s="395"/>
      <c r="BQ14" s="395"/>
      <c r="BR14" s="395"/>
      <c r="BS14" s="395"/>
      <c r="BT14" s="395"/>
      <c r="BU14" s="395"/>
      <c r="BV14" s="395"/>
      <c r="BW14" s="395"/>
      <c r="BX14" s="395"/>
      <c r="BY14" s="395"/>
      <c r="BZ14" s="395"/>
      <c r="CA14" s="395"/>
      <c r="CB14" s="395"/>
      <c r="CC14" s="395"/>
      <c r="CD14" s="99"/>
      <c r="CE14" s="119">
        <f t="shared" si="6"/>
        <v>0</v>
      </c>
      <c r="CF14" s="80"/>
      <c r="CG14" s="80"/>
      <c r="CH14" s="80"/>
      <c r="CI14" s="80"/>
      <c r="CJ14" s="80"/>
      <c r="CK14" s="395"/>
      <c r="CL14" s="395"/>
      <c r="CM14" s="395"/>
      <c r="CN14" s="395"/>
      <c r="CO14" s="395"/>
      <c r="CP14" s="99"/>
      <c r="CQ14" s="95">
        <f t="shared" si="7"/>
        <v>0</v>
      </c>
      <c r="CR14" s="80"/>
      <c r="CS14" s="80"/>
      <c r="CT14" s="80"/>
      <c r="CU14" s="80"/>
      <c r="CV14" s="80"/>
      <c r="CW14" s="395"/>
      <c r="CX14" s="395"/>
      <c r="CY14" s="395"/>
      <c r="CZ14" s="395"/>
      <c r="DA14" s="395"/>
      <c r="DB14" s="99"/>
    </row>
    <row r="15" spans="1:106" x14ac:dyDescent="0.2">
      <c r="A15" s="65"/>
      <c r="B15" s="65"/>
      <c r="C15" s="591"/>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591"/>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591"/>
      <c r="CF15" s="65"/>
      <c r="CG15" s="65"/>
      <c r="CH15" s="65"/>
      <c r="CI15" s="65"/>
      <c r="CJ15" s="65"/>
      <c r="CK15" s="65"/>
      <c r="CL15" s="65"/>
      <c r="CM15" s="65"/>
      <c r="CN15" s="65"/>
      <c r="CO15" s="65"/>
      <c r="CP15" s="65"/>
      <c r="CQ15" s="591"/>
      <c r="CR15" s="65"/>
      <c r="CS15" s="65"/>
      <c r="CT15" s="65"/>
      <c r="CU15" s="65"/>
      <c r="CV15" s="65"/>
      <c r="CW15" s="65"/>
      <c r="CX15" s="65"/>
      <c r="CY15" s="65"/>
      <c r="CZ15" s="65"/>
      <c r="DA15" s="65"/>
      <c r="DB15" s="65"/>
    </row>
    <row r="16" spans="1:106" s="183" customFormat="1" x14ac:dyDescent="0.2">
      <c r="A16" s="181"/>
      <c r="B16" s="181"/>
      <c r="C16" s="182"/>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2"/>
      <c r="AR16" s="181"/>
      <c r="AS16" s="181"/>
      <c r="AT16" s="181"/>
      <c r="AU16" s="181"/>
      <c r="AV16" s="181"/>
      <c r="AW16" s="181"/>
      <c r="AX16" s="181"/>
      <c r="AY16" s="181"/>
      <c r="AZ16" s="181"/>
      <c r="BA16" s="181"/>
      <c r="BB16" s="181"/>
      <c r="BC16" s="181"/>
      <c r="BD16" s="181"/>
      <c r="BE16" s="181"/>
      <c r="BF16" s="181"/>
      <c r="BG16" s="181"/>
      <c r="BH16" s="181"/>
      <c r="BI16" s="181"/>
      <c r="BJ16" s="181"/>
      <c r="BK16" s="181"/>
      <c r="BL16" s="181"/>
      <c r="BM16" s="181"/>
      <c r="BN16" s="181"/>
      <c r="BO16" s="181"/>
      <c r="BP16" s="181"/>
      <c r="BQ16" s="181"/>
      <c r="BR16" s="181"/>
      <c r="BS16" s="181"/>
      <c r="BT16" s="181"/>
      <c r="BU16" s="181"/>
      <c r="BV16" s="181"/>
      <c r="BW16" s="181"/>
      <c r="BX16" s="181"/>
      <c r="BY16" s="181"/>
      <c r="BZ16" s="181"/>
      <c r="CA16" s="181"/>
      <c r="CB16" s="181"/>
      <c r="CC16" s="181"/>
      <c r="CD16" s="181"/>
      <c r="CE16" s="182"/>
      <c r="CF16" s="181"/>
      <c r="CG16" s="181"/>
      <c r="CH16" s="181"/>
      <c r="CI16" s="181"/>
      <c r="CJ16" s="181"/>
      <c r="CK16" s="181"/>
      <c r="CL16" s="181"/>
      <c r="CM16" s="181"/>
      <c r="CN16" s="181"/>
      <c r="CO16" s="181"/>
      <c r="CP16" s="181"/>
      <c r="CQ16" s="182"/>
      <c r="CR16" s="181"/>
      <c r="CS16" s="181"/>
      <c r="CT16" s="181"/>
      <c r="CU16" s="181"/>
      <c r="CV16" s="181"/>
      <c r="CW16" s="181"/>
      <c r="CX16" s="181"/>
      <c r="CY16" s="181"/>
      <c r="CZ16" s="181"/>
      <c r="DA16" s="181"/>
      <c r="DB16" s="181"/>
    </row>
    <row r="17" spans="1:108" s="183" customFormat="1" ht="12.75" customHeight="1" x14ac:dyDescent="0.2">
      <c r="A17" s="181"/>
      <c r="CP17" s="803"/>
      <c r="CQ17" s="803"/>
      <c r="CR17" s="803"/>
      <c r="CS17" s="803"/>
      <c r="CT17" s="803"/>
      <c r="CU17" s="803"/>
      <c r="CV17" s="803"/>
      <c r="CW17" s="803"/>
      <c r="CX17" s="803"/>
      <c r="CY17" s="803"/>
      <c r="CZ17" s="803"/>
      <c r="DA17" s="803"/>
      <c r="DB17" s="803"/>
      <c r="DC17" s="82"/>
      <c r="DD17" s="82"/>
    </row>
    <row r="18" spans="1:108" ht="16.5" x14ac:dyDescent="0.25">
      <c r="A18" s="65"/>
      <c r="CE18" s="104" t="s">
        <v>851</v>
      </c>
      <c r="CH18" s="588" t="s">
        <v>849</v>
      </c>
      <c r="CI18" s="588"/>
      <c r="CJ18" s="588"/>
      <c r="CK18" s="588"/>
      <c r="CL18" s="588"/>
      <c r="CM18" s="588"/>
      <c r="CN18" s="588"/>
      <c r="CO18" s="588"/>
      <c r="CP18" s="107"/>
      <c r="CQ18" s="108" t="s">
        <v>856</v>
      </c>
      <c r="CR18" s="107"/>
      <c r="CS18" s="107"/>
    </row>
    <row r="19" spans="1:108" ht="16.5" x14ac:dyDescent="0.25">
      <c r="CE19" s="111"/>
      <c r="CH19" s="588"/>
      <c r="CI19" s="588"/>
      <c r="CJ19" s="588"/>
      <c r="CK19" s="588"/>
      <c r="CL19" s="588"/>
      <c r="CM19" s="588"/>
      <c r="CN19" s="588"/>
      <c r="CO19" s="588"/>
      <c r="CP19" s="107"/>
      <c r="CQ19" s="112"/>
      <c r="CR19" s="107"/>
      <c r="CS19" s="107"/>
    </row>
    <row r="20" spans="1:108" ht="15.75" x14ac:dyDescent="0.25">
      <c r="B20" s="129"/>
      <c r="CE20" s="76"/>
      <c r="CH20" s="589" t="s">
        <v>850</v>
      </c>
      <c r="CI20" s="590"/>
      <c r="CJ20" s="590"/>
      <c r="CK20" s="590"/>
      <c r="CL20" s="590"/>
      <c r="CM20" s="590"/>
      <c r="CN20" s="590"/>
      <c r="CO20" s="590"/>
      <c r="CP20" s="76"/>
      <c r="CQ20" s="7" t="s">
        <v>123</v>
      </c>
      <c r="CR20" s="76"/>
      <c r="CS20" s="76"/>
    </row>
    <row r="21" spans="1:108" ht="16.5" customHeight="1" x14ac:dyDescent="0.25">
      <c r="B21" s="129"/>
    </row>
    <row r="22" spans="1:108" x14ac:dyDescent="0.2">
      <c r="B22" s="91"/>
    </row>
    <row r="23" spans="1:108" x14ac:dyDescent="0.2">
      <c r="B23" s="91"/>
    </row>
    <row r="24" spans="1:108" ht="12.75" customHeight="1" x14ac:dyDescent="0.25">
      <c r="B24" s="113" t="s">
        <v>202</v>
      </c>
      <c r="C24" s="67"/>
      <c r="AQ24" s="67"/>
      <c r="CE24" s="67"/>
      <c r="CQ24" s="67"/>
    </row>
    <row r="25" spans="1:108" ht="17.25" customHeight="1" x14ac:dyDescent="0.2">
      <c r="B25" s="67" t="s">
        <v>203</v>
      </c>
      <c r="C25" s="67"/>
      <c r="AQ25" s="67"/>
      <c r="CE25" s="67"/>
      <c r="CQ25" s="67"/>
    </row>
    <row r="26" spans="1:108" ht="15.75" customHeight="1" x14ac:dyDescent="0.2">
      <c r="B26" s="67" t="s">
        <v>225</v>
      </c>
      <c r="C26" s="67"/>
      <c r="AQ26" s="67"/>
      <c r="CE26" s="67"/>
      <c r="CG26" s="803" t="s">
        <v>56</v>
      </c>
      <c r="CH26" s="803"/>
      <c r="CI26" s="803"/>
      <c r="CJ26" s="803"/>
      <c r="CK26" s="803"/>
      <c r="CL26" s="803"/>
      <c r="CM26" s="803"/>
      <c r="CN26" s="803"/>
      <c r="CO26" s="803"/>
      <c r="CP26" s="803"/>
      <c r="CQ26" s="803"/>
      <c r="CR26" s="803"/>
      <c r="CS26" s="803"/>
    </row>
    <row r="27" spans="1:108" ht="15.75" customHeight="1" x14ac:dyDescent="0.25">
      <c r="B27" s="113"/>
      <c r="C27" s="67"/>
      <c r="AQ27" s="67"/>
      <c r="CE27" s="67"/>
      <c r="CG27" s="89" t="s">
        <v>428</v>
      </c>
      <c r="CQ27" s="67"/>
    </row>
    <row r="28" spans="1:108" s="169" customFormat="1" ht="15.95" customHeight="1" x14ac:dyDescent="0.2">
      <c r="B28" s="842" t="s">
        <v>246</v>
      </c>
      <c r="C28" s="842"/>
      <c r="D28" s="842"/>
      <c r="E28" s="842"/>
      <c r="F28" s="842"/>
      <c r="G28" s="842"/>
      <c r="H28" s="842"/>
      <c r="I28" s="842"/>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2"/>
      <c r="AH28" s="842"/>
      <c r="AI28" s="842"/>
      <c r="AJ28" s="842"/>
      <c r="AK28" s="842"/>
      <c r="AL28" s="842"/>
      <c r="AM28" s="842"/>
      <c r="AN28" s="842"/>
      <c r="AO28" s="842"/>
      <c r="AP28" s="842"/>
      <c r="AQ28" s="842"/>
      <c r="AR28" s="842"/>
      <c r="AS28" s="842"/>
      <c r="AT28" s="842"/>
      <c r="AU28" s="842"/>
      <c r="AV28" s="842"/>
      <c r="AW28" s="842"/>
      <c r="AX28" s="842"/>
      <c r="AY28" s="842"/>
      <c r="AZ28" s="842"/>
      <c r="BA28" s="842"/>
      <c r="BB28" s="842"/>
      <c r="BC28" s="842"/>
      <c r="BD28" s="842"/>
      <c r="BE28" s="842"/>
      <c r="BF28" s="842"/>
      <c r="BG28" s="842"/>
      <c r="BH28" s="842"/>
      <c r="CE28" s="170"/>
      <c r="CF28" s="256" t="s">
        <v>557</v>
      </c>
      <c r="CQ28" s="170"/>
    </row>
    <row r="29" spans="1:108" x14ac:dyDescent="0.2">
      <c r="B29" s="834" t="s">
        <v>635</v>
      </c>
      <c r="C29" s="834"/>
      <c r="D29" s="834"/>
      <c r="E29" s="834"/>
      <c r="F29" s="834"/>
      <c r="G29" s="834"/>
      <c r="H29" s="834"/>
      <c r="I29" s="834"/>
      <c r="J29" s="834"/>
      <c r="K29" s="834"/>
      <c r="L29" s="834"/>
      <c r="M29" s="834"/>
      <c r="N29" s="834"/>
      <c r="O29" s="834"/>
      <c r="P29" s="834"/>
      <c r="Q29" s="834"/>
      <c r="R29" s="834"/>
      <c r="S29" s="834"/>
      <c r="T29" s="834"/>
      <c r="U29" s="834"/>
      <c r="V29" s="834"/>
      <c r="W29" s="834"/>
      <c r="X29" s="834"/>
      <c r="Y29" s="834"/>
      <c r="Z29" s="834"/>
      <c r="AA29" s="834"/>
      <c r="AB29" s="834"/>
      <c r="AC29" s="834"/>
      <c r="AD29" s="834"/>
      <c r="AE29" s="834"/>
      <c r="AF29" s="834"/>
      <c r="AG29" s="834"/>
      <c r="AH29" s="834"/>
      <c r="AI29" s="834"/>
      <c r="AJ29" s="834"/>
      <c r="AK29" s="834"/>
      <c r="AL29" s="834"/>
      <c r="AM29" s="834"/>
      <c r="AN29" s="834"/>
      <c r="AO29" s="834"/>
      <c r="AP29" s="834"/>
      <c r="AQ29" s="834"/>
      <c r="AR29" s="834"/>
      <c r="AS29" s="834"/>
      <c r="AT29" s="834"/>
      <c r="AU29" s="834"/>
      <c r="AV29" s="834"/>
      <c r="AW29" s="834"/>
      <c r="AX29" s="834"/>
      <c r="AY29" s="834"/>
      <c r="AZ29" s="834"/>
      <c r="BA29" s="834"/>
      <c r="BB29" s="834"/>
      <c r="BC29" s="834"/>
      <c r="BD29" s="834"/>
      <c r="BE29" s="834"/>
      <c r="BF29" s="834"/>
      <c r="BG29" s="834"/>
      <c r="BH29" s="834"/>
      <c r="CF29" s="407" t="s">
        <v>798</v>
      </c>
    </row>
    <row r="30" spans="1:108" x14ac:dyDescent="0.2">
      <c r="B30" s="834" t="s">
        <v>636</v>
      </c>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834"/>
      <c r="AE30" s="834"/>
      <c r="AF30" s="834"/>
      <c r="AG30" s="834"/>
      <c r="AH30" s="834"/>
      <c r="AI30" s="834"/>
      <c r="AJ30" s="834"/>
      <c r="AK30" s="834"/>
      <c r="AL30" s="834"/>
      <c r="AM30" s="834"/>
      <c r="AN30" s="834"/>
      <c r="AO30" s="834"/>
      <c r="AP30" s="834"/>
      <c r="AQ30" s="834"/>
      <c r="AR30" s="834"/>
      <c r="AS30" s="834"/>
      <c r="AT30" s="834"/>
      <c r="AU30" s="834"/>
      <c r="AV30" s="834"/>
      <c r="AW30" s="834"/>
      <c r="AX30" s="834"/>
      <c r="AY30" s="834"/>
      <c r="AZ30" s="834"/>
      <c r="BA30" s="834"/>
      <c r="BB30" s="834"/>
      <c r="BC30" s="834"/>
      <c r="BD30" s="834"/>
      <c r="BE30" s="834"/>
      <c r="BF30" s="834"/>
      <c r="BG30" s="834"/>
      <c r="BH30" s="834"/>
    </row>
    <row r="31" spans="1:108" x14ac:dyDescent="0.2">
      <c r="B31" s="834" t="s">
        <v>637</v>
      </c>
      <c r="C31" s="834"/>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834"/>
      <c r="AE31" s="834"/>
      <c r="AF31" s="834"/>
      <c r="AG31" s="834"/>
      <c r="AH31" s="834"/>
      <c r="AI31" s="834"/>
      <c r="AJ31" s="834"/>
      <c r="AK31" s="834"/>
      <c r="AL31" s="834"/>
      <c r="AM31" s="834"/>
      <c r="AN31" s="834"/>
      <c r="AO31" s="834"/>
      <c r="AP31" s="834"/>
      <c r="AQ31" s="834"/>
      <c r="AR31" s="834"/>
      <c r="AS31" s="834"/>
      <c r="AT31" s="834"/>
      <c r="AU31" s="834"/>
      <c r="AV31" s="834"/>
      <c r="AW31" s="834"/>
      <c r="AX31" s="834"/>
      <c r="AY31" s="834"/>
      <c r="AZ31" s="834"/>
      <c r="BA31" s="834"/>
      <c r="BB31" s="834"/>
      <c r="BC31" s="834"/>
      <c r="BD31" s="834"/>
      <c r="BE31" s="834"/>
      <c r="BF31" s="834"/>
      <c r="BG31" s="834"/>
      <c r="BH31" s="834"/>
    </row>
    <row r="32" spans="1:108" x14ac:dyDescent="0.2">
      <c r="B32" s="834" t="s">
        <v>638</v>
      </c>
      <c r="C32" s="834"/>
      <c r="D32" s="834"/>
      <c r="E32" s="834"/>
      <c r="F32" s="834"/>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4"/>
      <c r="BC32" s="834"/>
      <c r="BD32" s="834"/>
      <c r="BE32" s="834"/>
      <c r="BF32" s="834"/>
      <c r="BG32" s="834"/>
      <c r="BH32" s="834"/>
    </row>
    <row r="33" spans="2:60" x14ac:dyDescent="0.2">
      <c r="B33" s="834" t="s">
        <v>639</v>
      </c>
      <c r="C33" s="834"/>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c r="AD33" s="834"/>
      <c r="AE33" s="834"/>
      <c r="AF33" s="834"/>
      <c r="AG33" s="834"/>
      <c r="AH33" s="834"/>
      <c r="AI33" s="834"/>
      <c r="AJ33" s="834"/>
      <c r="AK33" s="834"/>
      <c r="AL33" s="834"/>
      <c r="AM33" s="834"/>
      <c r="AN33" s="834"/>
      <c r="AO33" s="834"/>
      <c r="AP33" s="834"/>
      <c r="AQ33" s="834"/>
      <c r="AR33" s="834"/>
      <c r="AS33" s="834"/>
      <c r="AT33" s="834"/>
      <c r="AU33" s="834"/>
      <c r="AV33" s="834"/>
      <c r="AW33" s="834"/>
      <c r="AX33" s="834"/>
      <c r="AY33" s="834"/>
      <c r="AZ33" s="834"/>
      <c r="BA33" s="834"/>
      <c r="BB33" s="834"/>
      <c r="BC33" s="834"/>
      <c r="BD33" s="834"/>
      <c r="BE33" s="834"/>
      <c r="BF33" s="834"/>
      <c r="BG33" s="834"/>
      <c r="BH33" s="834"/>
    </row>
    <row r="34" spans="2:60" x14ac:dyDescent="0.2">
      <c r="B34" s="834" t="s">
        <v>640</v>
      </c>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c r="AI34" s="834"/>
      <c r="AJ34" s="834"/>
      <c r="AK34" s="834"/>
      <c r="AL34" s="834"/>
      <c r="AM34" s="834"/>
      <c r="AN34" s="834"/>
      <c r="AO34" s="834"/>
      <c r="AP34" s="834"/>
      <c r="AQ34" s="834"/>
      <c r="AR34" s="834"/>
      <c r="AS34" s="834"/>
      <c r="AT34" s="834"/>
      <c r="AU34" s="834"/>
      <c r="AV34" s="834"/>
      <c r="AW34" s="834"/>
      <c r="AX34" s="834"/>
      <c r="AY34" s="834"/>
      <c r="AZ34" s="834"/>
      <c r="BA34" s="834"/>
      <c r="BB34" s="834"/>
      <c r="BC34" s="834"/>
      <c r="BD34" s="834"/>
      <c r="BE34" s="834"/>
      <c r="BF34" s="834"/>
      <c r="BG34" s="834"/>
      <c r="BH34" s="834"/>
    </row>
    <row r="35" spans="2:60" x14ac:dyDescent="0.2">
      <c r="B35" s="834" t="s">
        <v>641</v>
      </c>
      <c r="C35" s="834"/>
      <c r="D35" s="834"/>
      <c r="E35" s="834"/>
      <c r="F35" s="834"/>
      <c r="G35" s="834"/>
      <c r="H35" s="834"/>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c r="AK35" s="834"/>
      <c r="AL35" s="834"/>
      <c r="AM35" s="834"/>
      <c r="AN35" s="834"/>
      <c r="AO35" s="834"/>
      <c r="AP35" s="834"/>
      <c r="AQ35" s="834"/>
      <c r="AR35" s="834"/>
      <c r="AS35" s="834"/>
      <c r="AT35" s="834"/>
      <c r="AU35" s="834"/>
      <c r="AV35" s="834"/>
      <c r="AW35" s="834"/>
      <c r="AX35" s="834"/>
      <c r="AY35" s="834"/>
      <c r="AZ35" s="834"/>
      <c r="BA35" s="834"/>
      <c r="BB35" s="834"/>
      <c r="BC35" s="834"/>
      <c r="BD35" s="834"/>
      <c r="BE35" s="834"/>
      <c r="BF35" s="834"/>
      <c r="BG35" s="834"/>
      <c r="BH35" s="834"/>
    </row>
    <row r="36" spans="2:60" x14ac:dyDescent="0.2">
      <c r="B36" s="834" t="s">
        <v>642</v>
      </c>
      <c r="C36" s="834"/>
      <c r="D36" s="834"/>
      <c r="E36" s="834"/>
      <c r="F36" s="834"/>
      <c r="G36" s="834"/>
      <c r="H36" s="834"/>
      <c r="I36" s="834"/>
      <c r="J36" s="834"/>
      <c r="K36" s="834"/>
      <c r="L36" s="834"/>
      <c r="M36" s="834"/>
      <c r="N36" s="834"/>
      <c r="O36" s="834"/>
      <c r="P36" s="834"/>
      <c r="Q36" s="834"/>
      <c r="R36" s="834"/>
      <c r="S36" s="834"/>
      <c r="T36" s="834"/>
      <c r="U36" s="834"/>
      <c r="V36" s="834"/>
      <c r="W36" s="834"/>
      <c r="X36" s="834"/>
      <c r="Y36" s="834"/>
      <c r="Z36" s="834"/>
      <c r="AA36" s="834"/>
      <c r="AB36" s="834"/>
      <c r="AC36" s="834"/>
      <c r="AD36" s="834"/>
      <c r="AE36" s="834"/>
      <c r="AF36" s="834"/>
      <c r="AG36" s="834"/>
      <c r="AH36" s="834"/>
      <c r="AI36" s="834"/>
      <c r="AJ36" s="834"/>
      <c r="AK36" s="834"/>
      <c r="AL36" s="834"/>
      <c r="AM36" s="834"/>
      <c r="AN36" s="834"/>
      <c r="AO36" s="834"/>
      <c r="AP36" s="834"/>
      <c r="AQ36" s="834"/>
      <c r="AR36" s="834"/>
      <c r="AS36" s="834"/>
      <c r="AT36" s="834"/>
      <c r="AU36" s="834"/>
      <c r="AV36" s="834"/>
      <c r="AW36" s="834"/>
      <c r="AX36" s="834"/>
      <c r="AY36" s="834"/>
      <c r="AZ36" s="834"/>
      <c r="BA36" s="834"/>
      <c r="BB36" s="834"/>
      <c r="BC36" s="834"/>
      <c r="BD36" s="834"/>
      <c r="BE36" s="834"/>
      <c r="BF36" s="834"/>
      <c r="BG36" s="834"/>
      <c r="BH36" s="834"/>
    </row>
    <row r="37" spans="2:60" x14ac:dyDescent="0.2">
      <c r="B37" s="834" t="s">
        <v>643</v>
      </c>
      <c r="C37" s="834"/>
      <c r="D37" s="834"/>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c r="AD37" s="834"/>
      <c r="AE37" s="834"/>
      <c r="AF37" s="834"/>
      <c r="AG37" s="834"/>
      <c r="AH37" s="834"/>
      <c r="AI37" s="834"/>
      <c r="AJ37" s="834"/>
      <c r="AK37" s="834"/>
      <c r="AL37" s="834"/>
      <c r="AM37" s="834"/>
      <c r="AN37" s="834"/>
      <c r="AO37" s="834"/>
      <c r="AP37" s="834"/>
      <c r="AQ37" s="834"/>
      <c r="AR37" s="834"/>
      <c r="AS37" s="834"/>
      <c r="AT37" s="834"/>
      <c r="AU37" s="834"/>
      <c r="AV37" s="834"/>
      <c r="AW37" s="834"/>
      <c r="AX37" s="834"/>
      <c r="AY37" s="834"/>
      <c r="AZ37" s="834"/>
      <c r="BA37" s="834"/>
      <c r="BB37" s="834"/>
      <c r="BC37" s="834"/>
      <c r="BD37" s="834"/>
      <c r="BE37" s="834"/>
      <c r="BF37" s="834"/>
      <c r="BG37" s="834"/>
      <c r="BH37" s="834"/>
    </row>
    <row r="38" spans="2:60" x14ac:dyDescent="0.2">
      <c r="B38" s="834" t="s">
        <v>644</v>
      </c>
      <c r="C38" s="834"/>
      <c r="D38" s="834"/>
      <c r="E38" s="834"/>
      <c r="F38" s="834"/>
      <c r="G38" s="834"/>
      <c r="H38" s="834"/>
      <c r="I38" s="834"/>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4"/>
      <c r="AH38" s="834"/>
      <c r="AI38" s="834"/>
      <c r="AJ38" s="834"/>
      <c r="AK38" s="834"/>
      <c r="AL38" s="834"/>
      <c r="AM38" s="834"/>
      <c r="AN38" s="834"/>
      <c r="AO38" s="834"/>
      <c r="AP38" s="834"/>
      <c r="AQ38" s="834"/>
      <c r="AR38" s="834"/>
      <c r="AS38" s="834"/>
      <c r="AT38" s="834"/>
      <c r="AU38" s="834"/>
      <c r="AV38" s="834"/>
      <c r="AW38" s="834"/>
      <c r="AX38" s="834"/>
      <c r="AY38" s="834"/>
      <c r="AZ38" s="834"/>
      <c r="BA38" s="834"/>
      <c r="BB38" s="834"/>
      <c r="BC38" s="834"/>
      <c r="BD38" s="834"/>
      <c r="BE38" s="834"/>
      <c r="BF38" s="834"/>
      <c r="BG38" s="834"/>
      <c r="BH38" s="834"/>
    </row>
    <row r="39" spans="2:60" x14ac:dyDescent="0.2">
      <c r="B39" s="834" t="s">
        <v>645</v>
      </c>
      <c r="C39" s="834"/>
      <c r="D39" s="834"/>
      <c r="E39" s="834"/>
      <c r="F39" s="834"/>
      <c r="G39" s="834"/>
      <c r="H39" s="834"/>
      <c r="I39" s="834"/>
      <c r="J39" s="834"/>
      <c r="K39" s="834"/>
      <c r="L39" s="834"/>
      <c r="M39" s="834"/>
      <c r="N39" s="834"/>
      <c r="O39" s="834"/>
      <c r="P39" s="834"/>
      <c r="Q39" s="834"/>
      <c r="R39" s="834"/>
      <c r="S39" s="834"/>
      <c r="T39" s="834"/>
      <c r="U39" s="834"/>
      <c r="V39" s="834"/>
      <c r="W39" s="834"/>
      <c r="X39" s="834"/>
      <c r="Y39" s="834"/>
      <c r="Z39" s="834"/>
      <c r="AA39" s="834"/>
      <c r="AB39" s="834"/>
      <c r="AC39" s="834"/>
      <c r="AD39" s="834"/>
      <c r="AE39" s="834"/>
      <c r="AF39" s="834"/>
      <c r="AG39" s="834"/>
      <c r="AH39" s="834"/>
      <c r="AI39" s="834"/>
      <c r="AJ39" s="834"/>
      <c r="AK39" s="834"/>
      <c r="AL39" s="834"/>
      <c r="AM39" s="834"/>
      <c r="AN39" s="834"/>
      <c r="AO39" s="834"/>
      <c r="AP39" s="834"/>
      <c r="AQ39" s="834"/>
      <c r="AR39" s="834"/>
      <c r="AS39" s="834"/>
      <c r="AT39" s="834"/>
      <c r="AU39" s="834"/>
      <c r="AV39" s="834"/>
      <c r="AW39" s="834"/>
      <c r="AX39" s="834"/>
      <c r="AY39" s="834"/>
      <c r="AZ39" s="834"/>
      <c r="BA39" s="834"/>
      <c r="BB39" s="834"/>
      <c r="BC39" s="834"/>
      <c r="BD39" s="834"/>
      <c r="BE39" s="834"/>
      <c r="BF39" s="834"/>
      <c r="BG39" s="834"/>
      <c r="BH39" s="834"/>
    </row>
    <row r="40" spans="2:60" x14ac:dyDescent="0.2">
      <c r="B40" s="834" t="s">
        <v>646</v>
      </c>
      <c r="C40" s="834"/>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4"/>
      <c r="AB40" s="834"/>
      <c r="AC40" s="834"/>
      <c r="AD40" s="834"/>
      <c r="AE40" s="834"/>
      <c r="AF40" s="834"/>
      <c r="AG40" s="834"/>
      <c r="AH40" s="834"/>
      <c r="AI40" s="834"/>
      <c r="AJ40" s="834"/>
      <c r="AK40" s="834"/>
      <c r="AL40" s="834"/>
      <c r="AM40" s="834"/>
      <c r="AN40" s="834"/>
      <c r="AO40" s="834"/>
      <c r="AP40" s="834"/>
      <c r="AQ40" s="834"/>
      <c r="AR40" s="834"/>
      <c r="AS40" s="834"/>
      <c r="AT40" s="834"/>
      <c r="AU40" s="834"/>
      <c r="AV40" s="834"/>
      <c r="AW40" s="834"/>
      <c r="AX40" s="834"/>
      <c r="AY40" s="834"/>
      <c r="AZ40" s="834"/>
      <c r="BA40" s="834"/>
      <c r="BB40" s="834"/>
      <c r="BC40" s="834"/>
      <c r="BD40" s="834"/>
      <c r="BE40" s="834"/>
      <c r="BF40" s="834"/>
      <c r="BG40" s="834"/>
      <c r="BH40" s="834"/>
    </row>
    <row r="41" spans="2:60" x14ac:dyDescent="0.2">
      <c r="B41" s="834" t="s">
        <v>647</v>
      </c>
      <c r="C41" s="834"/>
      <c r="D41" s="834"/>
      <c r="E41" s="834"/>
      <c r="F41" s="834"/>
      <c r="G41" s="834"/>
      <c r="H41" s="834"/>
      <c r="I41" s="834"/>
      <c r="J41" s="834"/>
      <c r="K41" s="834"/>
      <c r="L41" s="834"/>
      <c r="M41" s="834"/>
      <c r="N41" s="834"/>
      <c r="O41" s="834"/>
      <c r="P41" s="834"/>
      <c r="Q41" s="834"/>
      <c r="R41" s="834"/>
      <c r="S41" s="834"/>
      <c r="T41" s="834"/>
      <c r="U41" s="834"/>
      <c r="V41" s="834"/>
      <c r="W41" s="834"/>
      <c r="X41" s="834"/>
      <c r="Y41" s="834"/>
      <c r="Z41" s="834"/>
      <c r="AA41" s="834"/>
      <c r="AB41" s="834"/>
      <c r="AC41" s="834"/>
      <c r="AD41" s="834"/>
      <c r="AE41" s="834"/>
      <c r="AF41" s="834"/>
      <c r="AG41" s="834"/>
      <c r="AH41" s="834"/>
      <c r="AI41" s="834"/>
      <c r="AJ41" s="834"/>
      <c r="AK41" s="834"/>
      <c r="AL41" s="834"/>
      <c r="AM41" s="834"/>
      <c r="AN41" s="834"/>
      <c r="AO41" s="834"/>
      <c r="AP41" s="834"/>
      <c r="AQ41" s="834"/>
      <c r="AR41" s="834"/>
      <c r="AS41" s="834"/>
      <c r="AT41" s="834"/>
      <c r="AU41" s="834"/>
      <c r="AV41" s="834"/>
      <c r="AW41" s="834"/>
      <c r="AX41" s="834"/>
      <c r="AY41" s="834"/>
      <c r="AZ41" s="834"/>
      <c r="BA41" s="834"/>
      <c r="BB41" s="834"/>
      <c r="BC41" s="834"/>
      <c r="BD41" s="834"/>
      <c r="BE41" s="834"/>
      <c r="BF41" s="834"/>
      <c r="BG41" s="834"/>
      <c r="BH41" s="834"/>
    </row>
    <row r="42" spans="2:60" x14ac:dyDescent="0.2">
      <c r="B42" s="834" t="s">
        <v>648</v>
      </c>
      <c r="C42" s="834"/>
      <c r="D42" s="834"/>
      <c r="E42" s="834"/>
      <c r="F42" s="834"/>
      <c r="G42" s="834"/>
      <c r="H42" s="834"/>
      <c r="I42" s="834"/>
      <c r="J42" s="834"/>
      <c r="K42" s="834"/>
      <c r="L42" s="834"/>
      <c r="M42" s="834"/>
      <c r="N42" s="834"/>
      <c r="O42" s="834"/>
      <c r="P42" s="834"/>
      <c r="Q42" s="834"/>
      <c r="R42" s="834"/>
      <c r="S42" s="834"/>
      <c r="T42" s="834"/>
      <c r="U42" s="834"/>
      <c r="V42" s="834"/>
      <c r="W42" s="834"/>
      <c r="X42" s="834"/>
      <c r="Y42" s="834"/>
      <c r="Z42" s="834"/>
      <c r="AA42" s="834"/>
      <c r="AB42" s="834"/>
      <c r="AC42" s="834"/>
      <c r="AD42" s="834"/>
      <c r="AE42" s="834"/>
      <c r="AF42" s="834"/>
      <c r="AG42" s="834"/>
      <c r="AH42" s="834"/>
      <c r="AI42" s="834"/>
      <c r="AJ42" s="834"/>
      <c r="AK42" s="834"/>
      <c r="AL42" s="834"/>
      <c r="AM42" s="834"/>
      <c r="AN42" s="834"/>
      <c r="AO42" s="834"/>
      <c r="AP42" s="834"/>
      <c r="AQ42" s="834"/>
      <c r="AR42" s="834"/>
      <c r="AS42" s="834"/>
      <c r="AT42" s="834"/>
      <c r="AU42" s="834"/>
      <c r="AV42" s="834"/>
      <c r="AW42" s="834"/>
      <c r="AX42" s="834"/>
      <c r="AY42" s="834"/>
      <c r="AZ42" s="834"/>
      <c r="BA42" s="834"/>
      <c r="BB42" s="834"/>
      <c r="BC42" s="834"/>
      <c r="BD42" s="834"/>
      <c r="BE42" s="834"/>
      <c r="BF42" s="834"/>
      <c r="BG42" s="834"/>
      <c r="BH42" s="834"/>
    </row>
    <row r="43" spans="2:60" x14ac:dyDescent="0.2">
      <c r="B43" s="834" t="s">
        <v>649</v>
      </c>
      <c r="C43" s="834"/>
      <c r="D43" s="834"/>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4"/>
      <c r="AI43" s="834"/>
      <c r="AJ43" s="834"/>
      <c r="AK43" s="834"/>
      <c r="AL43" s="834"/>
      <c r="AM43" s="834"/>
      <c r="AN43" s="834"/>
      <c r="AO43" s="834"/>
      <c r="AP43" s="834"/>
      <c r="AQ43" s="834"/>
      <c r="AR43" s="834"/>
      <c r="AS43" s="834"/>
      <c r="AT43" s="834"/>
      <c r="AU43" s="834"/>
      <c r="AV43" s="834"/>
      <c r="AW43" s="834"/>
      <c r="AX43" s="834"/>
      <c r="AY43" s="834"/>
      <c r="AZ43" s="834"/>
      <c r="BA43" s="834"/>
      <c r="BB43" s="834"/>
      <c r="BC43" s="834"/>
      <c r="BD43" s="834"/>
      <c r="BE43" s="834"/>
      <c r="BF43" s="834"/>
      <c r="BG43" s="834"/>
      <c r="BH43" s="834"/>
    </row>
    <row r="44" spans="2:60" x14ac:dyDescent="0.2">
      <c r="B44" s="834" t="s">
        <v>650</v>
      </c>
      <c r="C44" s="834"/>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34"/>
      <c r="AM44" s="834"/>
      <c r="AN44" s="834"/>
      <c r="AO44" s="834"/>
      <c r="AP44" s="834"/>
      <c r="AQ44" s="834"/>
      <c r="AR44" s="834"/>
      <c r="AS44" s="834"/>
      <c r="AT44" s="834"/>
      <c r="AU44" s="834"/>
      <c r="AV44" s="834"/>
      <c r="AW44" s="834"/>
      <c r="AX44" s="834"/>
      <c r="AY44" s="834"/>
      <c r="AZ44" s="834"/>
      <c r="BA44" s="834"/>
      <c r="BB44" s="834"/>
      <c r="BC44" s="834"/>
      <c r="BD44" s="834"/>
      <c r="BE44" s="834"/>
      <c r="BF44" s="834"/>
      <c r="BG44" s="834"/>
      <c r="BH44" s="834"/>
    </row>
    <row r="45" spans="2:60" x14ac:dyDescent="0.2">
      <c r="B45" s="834" t="s">
        <v>651</v>
      </c>
      <c r="C45" s="834"/>
      <c r="D45" s="834"/>
      <c r="E45" s="834"/>
      <c r="F45" s="834"/>
      <c r="G45" s="834"/>
      <c r="H45" s="834"/>
      <c r="I45" s="834"/>
      <c r="J45" s="834"/>
      <c r="K45" s="834"/>
      <c r="L45" s="834"/>
      <c r="M45" s="834"/>
      <c r="N45" s="834"/>
      <c r="O45" s="834"/>
      <c r="P45" s="834"/>
      <c r="Q45" s="834"/>
      <c r="R45" s="834"/>
      <c r="S45" s="834"/>
      <c r="T45" s="834"/>
      <c r="U45" s="834"/>
      <c r="V45" s="834"/>
      <c r="W45" s="834"/>
      <c r="X45" s="834"/>
      <c r="Y45" s="834"/>
      <c r="Z45" s="834"/>
      <c r="AA45" s="834"/>
      <c r="AB45" s="834"/>
      <c r="AC45" s="834"/>
      <c r="AD45" s="834"/>
      <c r="AE45" s="834"/>
      <c r="AF45" s="834"/>
      <c r="AG45" s="834"/>
      <c r="AH45" s="834"/>
      <c r="AI45" s="834"/>
      <c r="AJ45" s="834"/>
      <c r="AK45" s="834"/>
      <c r="AL45" s="834"/>
      <c r="AM45" s="834"/>
      <c r="AN45" s="834"/>
      <c r="AO45" s="834"/>
      <c r="AP45" s="834"/>
      <c r="AQ45" s="834"/>
      <c r="AR45" s="834"/>
      <c r="AS45" s="834"/>
      <c r="AT45" s="834"/>
      <c r="AU45" s="834"/>
      <c r="AV45" s="834"/>
      <c r="AW45" s="834"/>
      <c r="AX45" s="834"/>
      <c r="AY45" s="834"/>
      <c r="AZ45" s="834"/>
      <c r="BA45" s="834"/>
      <c r="BB45" s="834"/>
      <c r="BC45" s="834"/>
      <c r="BD45" s="834"/>
      <c r="BE45" s="834"/>
      <c r="BF45" s="834"/>
      <c r="BG45" s="834"/>
      <c r="BH45" s="834"/>
    </row>
    <row r="46" spans="2:60" x14ac:dyDescent="0.2">
      <c r="B46" s="834" t="s">
        <v>652</v>
      </c>
      <c r="C46" s="834"/>
      <c r="D46" s="834"/>
      <c r="E46" s="834"/>
      <c r="F46" s="834"/>
      <c r="G46" s="834"/>
      <c r="H46" s="834"/>
      <c r="I46" s="834"/>
      <c r="J46" s="834"/>
      <c r="K46" s="834"/>
      <c r="L46" s="834"/>
      <c r="M46" s="834"/>
      <c r="N46" s="834"/>
      <c r="O46" s="834"/>
      <c r="P46" s="834"/>
      <c r="Q46" s="834"/>
      <c r="R46" s="834"/>
      <c r="S46" s="834"/>
      <c r="T46" s="834"/>
      <c r="U46" s="834"/>
      <c r="V46" s="834"/>
      <c r="W46" s="834"/>
      <c r="X46" s="834"/>
      <c r="Y46" s="834"/>
      <c r="Z46" s="834"/>
      <c r="AA46" s="834"/>
      <c r="AB46" s="834"/>
      <c r="AC46" s="834"/>
      <c r="AD46" s="834"/>
      <c r="AE46" s="834"/>
      <c r="AF46" s="834"/>
      <c r="AG46" s="834"/>
      <c r="AH46" s="834"/>
      <c r="AI46" s="834"/>
      <c r="AJ46" s="834"/>
      <c r="AK46" s="834"/>
      <c r="AL46" s="834"/>
      <c r="AM46" s="834"/>
      <c r="AN46" s="834"/>
      <c r="AO46" s="834"/>
      <c r="AP46" s="834"/>
      <c r="AQ46" s="834"/>
      <c r="AR46" s="834"/>
      <c r="AS46" s="834"/>
      <c r="AT46" s="834"/>
      <c r="AU46" s="834"/>
      <c r="AV46" s="834"/>
      <c r="AW46" s="834"/>
      <c r="AX46" s="834"/>
      <c r="AY46" s="834"/>
      <c r="AZ46" s="834"/>
      <c r="BA46" s="834"/>
      <c r="BB46" s="834"/>
      <c r="BC46" s="834"/>
      <c r="BD46" s="834"/>
      <c r="BE46" s="834"/>
      <c r="BF46" s="834"/>
      <c r="BG46" s="834"/>
      <c r="BH46" s="834"/>
    </row>
    <row r="47" spans="2:60" x14ac:dyDescent="0.2">
      <c r="B47" s="834" t="s">
        <v>653</v>
      </c>
      <c r="C47" s="834"/>
      <c r="D47" s="834"/>
      <c r="E47" s="834"/>
      <c r="F47" s="834"/>
      <c r="G47" s="834"/>
      <c r="H47" s="834"/>
      <c r="I47" s="834"/>
      <c r="J47" s="834"/>
      <c r="K47" s="834"/>
      <c r="L47" s="834"/>
      <c r="M47" s="834"/>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834"/>
      <c r="AO47" s="834"/>
      <c r="AP47" s="834"/>
      <c r="AQ47" s="834"/>
      <c r="AR47" s="834"/>
      <c r="AS47" s="834"/>
      <c r="AT47" s="834"/>
      <c r="AU47" s="834"/>
      <c r="AV47" s="834"/>
      <c r="AW47" s="834"/>
      <c r="AX47" s="834"/>
      <c r="AY47" s="834"/>
      <c r="AZ47" s="834"/>
      <c r="BA47" s="834"/>
      <c r="BB47" s="834"/>
      <c r="BC47" s="834"/>
      <c r="BD47" s="834"/>
      <c r="BE47" s="834"/>
      <c r="BF47" s="834"/>
      <c r="BG47" s="834"/>
      <c r="BH47" s="834"/>
    </row>
    <row r="48" spans="2:60" x14ac:dyDescent="0.2">
      <c r="B48" s="834" t="s">
        <v>654</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834"/>
      <c r="AL48" s="834"/>
      <c r="AM48" s="834"/>
      <c r="AN48" s="834"/>
      <c r="AO48" s="834"/>
      <c r="AP48" s="834"/>
      <c r="AQ48" s="834"/>
      <c r="AR48" s="834"/>
      <c r="AS48" s="834"/>
      <c r="AT48" s="834"/>
      <c r="AU48" s="834"/>
      <c r="AV48" s="834"/>
      <c r="AW48" s="834"/>
      <c r="AX48" s="834"/>
      <c r="AY48" s="834"/>
      <c r="AZ48" s="834"/>
      <c r="BA48" s="834"/>
      <c r="BB48" s="834"/>
      <c r="BC48" s="834"/>
      <c r="BD48" s="834"/>
      <c r="BE48" s="834"/>
      <c r="BF48" s="834"/>
      <c r="BG48" s="834"/>
      <c r="BH48" s="834"/>
    </row>
    <row r="49" spans="2:60" x14ac:dyDescent="0.2">
      <c r="B49" s="834" t="s">
        <v>655</v>
      </c>
      <c r="C49" s="834"/>
      <c r="D49" s="834"/>
      <c r="E49" s="834"/>
      <c r="F49" s="834"/>
      <c r="G49" s="834"/>
      <c r="H49" s="834"/>
      <c r="I49" s="834"/>
      <c r="J49" s="834"/>
      <c r="K49" s="834"/>
      <c r="L49" s="834"/>
      <c r="M49" s="834"/>
      <c r="N49" s="834"/>
      <c r="O49" s="834"/>
      <c r="P49" s="834"/>
      <c r="Q49" s="834"/>
      <c r="R49" s="834"/>
      <c r="S49" s="834"/>
      <c r="T49" s="834"/>
      <c r="U49" s="834"/>
      <c r="V49" s="834"/>
      <c r="W49" s="834"/>
      <c r="X49" s="834"/>
      <c r="Y49" s="834"/>
      <c r="Z49" s="834"/>
      <c r="AA49" s="834"/>
      <c r="AB49" s="834"/>
      <c r="AC49" s="834"/>
      <c r="AD49" s="834"/>
      <c r="AE49" s="834"/>
      <c r="AF49" s="834"/>
      <c r="AG49" s="834"/>
      <c r="AH49" s="834"/>
      <c r="AI49" s="834"/>
      <c r="AJ49" s="834"/>
      <c r="AK49" s="834"/>
      <c r="AL49" s="834"/>
      <c r="AM49" s="834"/>
      <c r="AN49" s="834"/>
      <c r="AO49" s="834"/>
      <c r="AP49" s="834"/>
      <c r="AQ49" s="834"/>
      <c r="AR49" s="834"/>
      <c r="AS49" s="834"/>
      <c r="AT49" s="834"/>
      <c r="AU49" s="834"/>
      <c r="AV49" s="834"/>
      <c r="AW49" s="834"/>
      <c r="AX49" s="834"/>
      <c r="AY49" s="834"/>
      <c r="AZ49" s="834"/>
      <c r="BA49" s="834"/>
      <c r="BB49" s="834"/>
      <c r="BC49" s="834"/>
      <c r="BD49" s="834"/>
      <c r="BE49" s="834"/>
      <c r="BF49" s="834"/>
      <c r="BG49" s="834"/>
      <c r="BH49" s="834"/>
    </row>
    <row r="50" spans="2:60" x14ac:dyDescent="0.2">
      <c r="B50" s="834" t="s">
        <v>656</v>
      </c>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834"/>
      <c r="AO50" s="834"/>
      <c r="AP50" s="834"/>
      <c r="AQ50" s="834"/>
      <c r="AR50" s="834"/>
      <c r="AS50" s="834"/>
      <c r="AT50" s="834"/>
      <c r="AU50" s="834"/>
      <c r="AV50" s="834"/>
      <c r="AW50" s="834"/>
      <c r="AX50" s="834"/>
      <c r="AY50" s="834"/>
      <c r="AZ50" s="834"/>
      <c r="BA50" s="834"/>
      <c r="BB50" s="834"/>
      <c r="BC50" s="834"/>
      <c r="BD50" s="834"/>
      <c r="BE50" s="834"/>
      <c r="BF50" s="834"/>
      <c r="BG50" s="834"/>
      <c r="BH50" s="834"/>
    </row>
    <row r="51" spans="2:60" x14ac:dyDescent="0.2">
      <c r="B51" s="834" t="s">
        <v>657</v>
      </c>
      <c r="C51" s="834"/>
      <c r="D51" s="834"/>
      <c r="E51" s="834"/>
      <c r="F51" s="834"/>
      <c r="G51" s="834"/>
      <c r="H51" s="834"/>
      <c r="I51" s="834"/>
      <c r="J51" s="834"/>
      <c r="K51" s="834"/>
      <c r="L51" s="834"/>
      <c r="M51" s="834"/>
      <c r="N51" s="834"/>
      <c r="O51" s="834"/>
      <c r="P51" s="834"/>
      <c r="Q51" s="834"/>
      <c r="R51" s="834"/>
      <c r="S51" s="834"/>
      <c r="T51" s="834"/>
      <c r="U51" s="834"/>
      <c r="V51" s="834"/>
      <c r="W51" s="834"/>
      <c r="X51" s="834"/>
      <c r="Y51" s="834"/>
      <c r="Z51" s="834"/>
      <c r="AA51" s="834"/>
      <c r="AB51" s="834"/>
      <c r="AC51" s="834"/>
      <c r="AD51" s="834"/>
      <c r="AE51" s="834"/>
      <c r="AF51" s="834"/>
      <c r="AG51" s="834"/>
      <c r="AH51" s="834"/>
      <c r="AI51" s="834"/>
      <c r="AJ51" s="834"/>
      <c r="AK51" s="834"/>
      <c r="AL51" s="834"/>
      <c r="AM51" s="834"/>
      <c r="AN51" s="834"/>
      <c r="AO51" s="834"/>
      <c r="AP51" s="834"/>
      <c r="AQ51" s="834"/>
      <c r="AR51" s="834"/>
      <c r="AS51" s="834"/>
      <c r="AT51" s="834"/>
      <c r="AU51" s="834"/>
      <c r="AV51" s="834"/>
      <c r="AW51" s="834"/>
      <c r="AX51" s="834"/>
      <c r="AY51" s="834"/>
      <c r="AZ51" s="834"/>
      <c r="BA51" s="834"/>
      <c r="BB51" s="834"/>
      <c r="BC51" s="834"/>
      <c r="BD51" s="834"/>
      <c r="BE51" s="834"/>
      <c r="BF51" s="834"/>
      <c r="BG51" s="834"/>
      <c r="BH51" s="834"/>
    </row>
    <row r="52" spans="2:60" x14ac:dyDescent="0.2">
      <c r="B52" s="834" t="s">
        <v>658</v>
      </c>
      <c r="C52" s="834"/>
      <c r="D52" s="834"/>
      <c r="E52" s="834"/>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c r="AI52" s="834"/>
      <c r="AJ52" s="834"/>
      <c r="AK52" s="834"/>
      <c r="AL52" s="834"/>
      <c r="AM52" s="834"/>
      <c r="AN52" s="834"/>
      <c r="AO52" s="834"/>
      <c r="AP52" s="834"/>
      <c r="AQ52" s="834"/>
      <c r="AR52" s="834"/>
      <c r="AS52" s="834"/>
      <c r="AT52" s="834"/>
      <c r="AU52" s="834"/>
      <c r="AV52" s="834"/>
      <c r="AW52" s="834"/>
      <c r="AX52" s="834"/>
      <c r="AY52" s="834"/>
      <c r="AZ52" s="834"/>
      <c r="BA52" s="834"/>
      <c r="BB52" s="834"/>
      <c r="BC52" s="834"/>
      <c r="BD52" s="834"/>
      <c r="BE52" s="834"/>
      <c r="BF52" s="834"/>
      <c r="BG52" s="834"/>
      <c r="BH52" s="834"/>
    </row>
    <row r="53" spans="2:60" x14ac:dyDescent="0.2">
      <c r="B53" s="834" t="s">
        <v>659</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834"/>
      <c r="AO53" s="834"/>
      <c r="AP53" s="834"/>
      <c r="AQ53" s="834"/>
      <c r="AR53" s="834"/>
      <c r="AS53" s="834"/>
      <c r="AT53" s="834"/>
      <c r="AU53" s="834"/>
      <c r="AV53" s="834"/>
      <c r="AW53" s="834"/>
      <c r="AX53" s="834"/>
      <c r="AY53" s="834"/>
      <c r="AZ53" s="834"/>
      <c r="BA53" s="834"/>
      <c r="BB53" s="834"/>
      <c r="BC53" s="834"/>
      <c r="BD53" s="834"/>
      <c r="BE53" s="834"/>
      <c r="BF53" s="834"/>
      <c r="BG53" s="834"/>
      <c r="BH53" s="834"/>
    </row>
    <row r="54" spans="2:60" x14ac:dyDescent="0.2">
      <c r="B54" s="834" t="s">
        <v>660</v>
      </c>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c r="AI54" s="834"/>
      <c r="AJ54" s="834"/>
      <c r="AK54" s="834"/>
      <c r="AL54" s="834"/>
      <c r="AM54" s="834"/>
      <c r="AN54" s="834"/>
      <c r="AO54" s="834"/>
      <c r="AP54" s="834"/>
      <c r="AQ54" s="834"/>
      <c r="AR54" s="834"/>
      <c r="AS54" s="834"/>
      <c r="AT54" s="834"/>
      <c r="AU54" s="834"/>
      <c r="AV54" s="834"/>
      <c r="AW54" s="834"/>
      <c r="AX54" s="834"/>
      <c r="AY54" s="834"/>
      <c r="AZ54" s="834"/>
      <c r="BA54" s="834"/>
      <c r="BB54" s="834"/>
      <c r="BC54" s="834"/>
      <c r="BD54" s="834"/>
      <c r="BE54" s="834"/>
      <c r="BF54" s="834"/>
      <c r="BG54" s="834"/>
      <c r="BH54" s="834"/>
    </row>
    <row r="55" spans="2:60" x14ac:dyDescent="0.2">
      <c r="B55" s="834" t="s">
        <v>661</v>
      </c>
      <c r="C55" s="834"/>
      <c r="D55" s="834"/>
      <c r="E55" s="834"/>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4"/>
      <c r="AL55" s="834"/>
      <c r="AM55" s="834"/>
      <c r="AN55" s="834"/>
      <c r="AO55" s="834"/>
      <c r="AP55" s="834"/>
      <c r="AQ55" s="834"/>
      <c r="AR55" s="834"/>
      <c r="AS55" s="834"/>
      <c r="AT55" s="834"/>
      <c r="AU55" s="834"/>
      <c r="AV55" s="834"/>
      <c r="AW55" s="834"/>
      <c r="AX55" s="834"/>
      <c r="AY55" s="834"/>
      <c r="AZ55" s="834"/>
      <c r="BA55" s="834"/>
      <c r="BB55" s="834"/>
      <c r="BC55" s="834"/>
      <c r="BD55" s="834"/>
      <c r="BE55" s="834"/>
      <c r="BF55" s="834"/>
      <c r="BG55" s="834"/>
      <c r="BH55" s="834"/>
    </row>
    <row r="56" spans="2:60" x14ac:dyDescent="0.2">
      <c r="B56" s="834" t="s">
        <v>662</v>
      </c>
      <c r="C56" s="834"/>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834"/>
      <c r="AO56" s="834"/>
      <c r="AP56" s="834"/>
      <c r="AQ56" s="834"/>
      <c r="AR56" s="834"/>
      <c r="AS56" s="834"/>
      <c r="AT56" s="834"/>
      <c r="AU56" s="834"/>
      <c r="AV56" s="834"/>
      <c r="AW56" s="834"/>
      <c r="AX56" s="834"/>
      <c r="AY56" s="834"/>
      <c r="AZ56" s="834"/>
      <c r="BA56" s="834"/>
      <c r="BB56" s="834"/>
      <c r="BC56" s="834"/>
      <c r="BD56" s="834"/>
      <c r="BE56" s="834"/>
      <c r="BF56" s="834"/>
      <c r="BG56" s="834"/>
      <c r="BH56" s="834"/>
    </row>
    <row r="57" spans="2:60" x14ac:dyDescent="0.2">
      <c r="B57" s="834" t="s">
        <v>663</v>
      </c>
      <c r="C57" s="834"/>
      <c r="D57" s="834"/>
      <c r="E57" s="834"/>
      <c r="F57" s="834"/>
      <c r="G57" s="834"/>
      <c r="H57" s="834"/>
      <c r="I57" s="834"/>
      <c r="J57" s="834"/>
      <c r="K57" s="834"/>
      <c r="L57" s="834"/>
      <c r="M57" s="834"/>
      <c r="N57" s="834"/>
      <c r="O57" s="834"/>
      <c r="P57" s="834"/>
      <c r="Q57" s="834"/>
      <c r="R57" s="834"/>
      <c r="S57" s="834"/>
      <c r="T57" s="834"/>
      <c r="U57" s="834"/>
      <c r="V57" s="834"/>
      <c r="W57" s="834"/>
      <c r="X57" s="834"/>
      <c r="Y57" s="834"/>
      <c r="Z57" s="834"/>
      <c r="AA57" s="834"/>
      <c r="AB57" s="834"/>
      <c r="AC57" s="834"/>
      <c r="AD57" s="834"/>
      <c r="AE57" s="834"/>
      <c r="AF57" s="834"/>
      <c r="AG57" s="834"/>
      <c r="AH57" s="834"/>
      <c r="AI57" s="834"/>
      <c r="AJ57" s="834"/>
      <c r="AK57" s="834"/>
      <c r="AL57" s="834"/>
      <c r="AM57" s="834"/>
      <c r="AN57" s="834"/>
      <c r="AO57" s="834"/>
      <c r="AP57" s="834"/>
      <c r="AQ57" s="834"/>
      <c r="AR57" s="834"/>
      <c r="AS57" s="834"/>
      <c r="AT57" s="834"/>
      <c r="AU57" s="834"/>
      <c r="AV57" s="834"/>
      <c r="AW57" s="834"/>
      <c r="AX57" s="834"/>
      <c r="AY57" s="834"/>
      <c r="AZ57" s="834"/>
      <c r="BA57" s="834"/>
      <c r="BB57" s="834"/>
      <c r="BC57" s="834"/>
      <c r="BD57" s="834"/>
      <c r="BE57" s="834"/>
      <c r="BF57" s="834"/>
      <c r="BG57" s="834"/>
      <c r="BH57" s="834"/>
    </row>
    <row r="58" spans="2:60" x14ac:dyDescent="0.2">
      <c r="B58" s="834" t="s">
        <v>664</v>
      </c>
      <c r="C58" s="834"/>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834"/>
      <c r="AF58" s="834"/>
      <c r="AG58" s="834"/>
      <c r="AH58" s="834"/>
      <c r="AI58" s="834"/>
      <c r="AJ58" s="834"/>
      <c r="AK58" s="834"/>
      <c r="AL58" s="834"/>
      <c r="AM58" s="834"/>
      <c r="AN58" s="834"/>
      <c r="AO58" s="834"/>
      <c r="AP58" s="834"/>
      <c r="AQ58" s="834"/>
      <c r="AR58" s="834"/>
      <c r="AS58" s="834"/>
      <c r="AT58" s="834"/>
      <c r="AU58" s="834"/>
      <c r="AV58" s="834"/>
      <c r="AW58" s="834"/>
      <c r="AX58" s="834"/>
      <c r="AY58" s="834"/>
      <c r="AZ58" s="834"/>
      <c r="BA58" s="834"/>
      <c r="BB58" s="834"/>
      <c r="BC58" s="834"/>
      <c r="BD58" s="834"/>
      <c r="BE58" s="834"/>
      <c r="BF58" s="834"/>
      <c r="BG58" s="834"/>
      <c r="BH58" s="834"/>
    </row>
    <row r="59" spans="2:60" x14ac:dyDescent="0.2">
      <c r="B59" s="834" t="s">
        <v>665</v>
      </c>
      <c r="C59" s="834"/>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AF59" s="834"/>
      <c r="AG59" s="834"/>
      <c r="AH59" s="834"/>
      <c r="AI59" s="834"/>
      <c r="AJ59" s="834"/>
      <c r="AK59" s="834"/>
      <c r="AL59" s="834"/>
      <c r="AM59" s="834"/>
      <c r="AN59" s="834"/>
      <c r="AO59" s="834"/>
      <c r="AP59" s="834"/>
      <c r="AQ59" s="834"/>
      <c r="AR59" s="834"/>
      <c r="AS59" s="834"/>
      <c r="AT59" s="834"/>
      <c r="AU59" s="834"/>
      <c r="AV59" s="834"/>
      <c r="AW59" s="834"/>
      <c r="AX59" s="834"/>
      <c r="AY59" s="834"/>
      <c r="AZ59" s="834"/>
      <c r="BA59" s="834"/>
      <c r="BB59" s="834"/>
      <c r="BC59" s="834"/>
      <c r="BD59" s="834"/>
      <c r="BE59" s="834"/>
      <c r="BF59" s="834"/>
      <c r="BG59" s="834"/>
      <c r="BH59" s="834"/>
    </row>
    <row r="60" spans="2:60" x14ac:dyDescent="0.2">
      <c r="B60" s="834" t="s">
        <v>666</v>
      </c>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c r="AT60" s="834"/>
      <c r="AU60" s="834"/>
      <c r="AV60" s="834"/>
      <c r="AW60" s="834"/>
      <c r="AX60" s="834"/>
      <c r="AY60" s="834"/>
      <c r="AZ60" s="834"/>
      <c r="BA60" s="834"/>
      <c r="BB60" s="834"/>
      <c r="BC60" s="834"/>
      <c r="BD60" s="834"/>
      <c r="BE60" s="834"/>
      <c r="BF60" s="834"/>
      <c r="BG60" s="834"/>
      <c r="BH60" s="834"/>
    </row>
    <row r="61" spans="2:60" x14ac:dyDescent="0.2">
      <c r="B61" s="834" t="s">
        <v>667</v>
      </c>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834"/>
      <c r="AS61" s="834"/>
      <c r="AT61" s="834"/>
      <c r="AU61" s="834"/>
      <c r="AV61" s="834"/>
      <c r="AW61" s="834"/>
      <c r="AX61" s="834"/>
      <c r="AY61" s="834"/>
      <c r="AZ61" s="834"/>
      <c r="BA61" s="834"/>
      <c r="BB61" s="834"/>
      <c r="BC61" s="834"/>
      <c r="BD61" s="834"/>
      <c r="BE61" s="834"/>
      <c r="BF61" s="834"/>
      <c r="BG61" s="834"/>
      <c r="BH61" s="834"/>
    </row>
    <row r="62" spans="2:60" x14ac:dyDescent="0.2">
      <c r="B62" s="834" t="s">
        <v>668</v>
      </c>
      <c r="C62" s="834"/>
      <c r="D62" s="834"/>
      <c r="E62" s="834"/>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834"/>
      <c r="AD62" s="834"/>
      <c r="AE62" s="834"/>
      <c r="AF62" s="834"/>
      <c r="AG62" s="834"/>
      <c r="AH62" s="834"/>
      <c r="AI62" s="834"/>
      <c r="AJ62" s="834"/>
      <c r="AK62" s="834"/>
      <c r="AL62" s="834"/>
      <c r="AM62" s="834"/>
      <c r="AN62" s="834"/>
      <c r="AO62" s="834"/>
      <c r="AP62" s="834"/>
      <c r="AQ62" s="834"/>
      <c r="AR62" s="834"/>
      <c r="AS62" s="834"/>
      <c r="AT62" s="834"/>
      <c r="AU62" s="834"/>
      <c r="AV62" s="834"/>
      <c r="AW62" s="834"/>
      <c r="AX62" s="834"/>
      <c r="AY62" s="834"/>
      <c r="AZ62" s="834"/>
      <c r="BA62" s="834"/>
      <c r="BB62" s="834"/>
      <c r="BC62" s="834"/>
      <c r="BD62" s="834"/>
      <c r="BE62" s="834"/>
      <c r="BF62" s="834"/>
      <c r="BG62" s="834"/>
      <c r="BH62" s="834"/>
    </row>
    <row r="63" spans="2:60" x14ac:dyDescent="0.2">
      <c r="B63" s="834" t="s">
        <v>669</v>
      </c>
      <c r="C63" s="834"/>
      <c r="D63" s="834"/>
      <c r="E63" s="834"/>
      <c r="F63" s="834"/>
      <c r="G63" s="834"/>
      <c r="H63" s="834"/>
      <c r="I63" s="834"/>
      <c r="J63" s="834"/>
      <c r="K63" s="834"/>
      <c r="L63" s="834"/>
      <c r="M63" s="834"/>
      <c r="N63" s="834"/>
      <c r="O63" s="834"/>
      <c r="P63" s="834"/>
      <c r="Q63" s="834"/>
      <c r="R63" s="834"/>
      <c r="S63" s="834"/>
      <c r="T63" s="834"/>
      <c r="U63" s="834"/>
      <c r="V63" s="834"/>
      <c r="W63" s="834"/>
      <c r="X63" s="834"/>
      <c r="Y63" s="834"/>
      <c r="Z63" s="834"/>
      <c r="AA63" s="834"/>
      <c r="AB63" s="834"/>
      <c r="AC63" s="834"/>
      <c r="AD63" s="834"/>
      <c r="AE63" s="834"/>
      <c r="AF63" s="834"/>
      <c r="AG63" s="834"/>
      <c r="AH63" s="834"/>
      <c r="AI63" s="834"/>
      <c r="AJ63" s="834"/>
      <c r="AK63" s="834"/>
      <c r="AL63" s="834"/>
      <c r="AM63" s="834"/>
      <c r="AN63" s="834"/>
      <c r="AO63" s="834"/>
      <c r="AP63" s="834"/>
      <c r="AQ63" s="834"/>
      <c r="AR63" s="834"/>
      <c r="AS63" s="834"/>
      <c r="AT63" s="834"/>
      <c r="AU63" s="834"/>
      <c r="AV63" s="834"/>
      <c r="AW63" s="834"/>
      <c r="AX63" s="834"/>
      <c r="AY63" s="834"/>
      <c r="AZ63" s="834"/>
      <c r="BA63" s="834"/>
      <c r="BB63" s="834"/>
      <c r="BC63" s="834"/>
      <c r="BD63" s="834"/>
      <c r="BE63" s="834"/>
      <c r="BF63" s="834"/>
      <c r="BG63" s="834"/>
      <c r="BH63" s="834"/>
    </row>
    <row r="64" spans="2:60" x14ac:dyDescent="0.2">
      <c r="B64" s="834" t="s">
        <v>670</v>
      </c>
      <c r="C64" s="834"/>
      <c r="D64" s="834"/>
      <c r="E64" s="834"/>
      <c r="F64" s="834"/>
      <c r="G64" s="834"/>
      <c r="H64" s="834"/>
      <c r="I64" s="834"/>
      <c r="J64" s="834"/>
      <c r="K64" s="834"/>
      <c r="L64" s="834"/>
      <c r="M64" s="834"/>
      <c r="N64" s="834"/>
      <c r="O64" s="834"/>
      <c r="P64" s="834"/>
      <c r="Q64" s="834"/>
      <c r="R64" s="834"/>
      <c r="S64" s="834"/>
      <c r="T64" s="834"/>
      <c r="U64" s="834"/>
      <c r="V64" s="834"/>
      <c r="W64" s="834"/>
      <c r="X64" s="834"/>
      <c r="Y64" s="834"/>
      <c r="Z64" s="834"/>
      <c r="AA64" s="834"/>
      <c r="AB64" s="834"/>
      <c r="AC64" s="834"/>
      <c r="AD64" s="834"/>
      <c r="AE64" s="834"/>
      <c r="AF64" s="834"/>
      <c r="AG64" s="834"/>
      <c r="AH64" s="834"/>
      <c r="AI64" s="834"/>
      <c r="AJ64" s="834"/>
      <c r="AK64" s="834"/>
      <c r="AL64" s="834"/>
      <c r="AM64" s="834"/>
      <c r="AN64" s="834"/>
      <c r="AO64" s="834"/>
      <c r="AP64" s="834"/>
      <c r="AQ64" s="834"/>
      <c r="AR64" s="834"/>
      <c r="AS64" s="834"/>
      <c r="AT64" s="834"/>
      <c r="AU64" s="834"/>
      <c r="AV64" s="834"/>
      <c r="AW64" s="834"/>
      <c r="AX64" s="834"/>
      <c r="AY64" s="834"/>
      <c r="AZ64" s="834"/>
      <c r="BA64" s="834"/>
      <c r="BB64" s="834"/>
      <c r="BC64" s="834"/>
      <c r="BD64" s="834"/>
      <c r="BE64" s="834"/>
      <c r="BF64" s="834"/>
      <c r="BG64" s="834"/>
      <c r="BH64" s="834"/>
    </row>
    <row r="65" spans="2:60" x14ac:dyDescent="0.2">
      <c r="B65" s="834" t="s">
        <v>671</v>
      </c>
      <c r="C65" s="834"/>
      <c r="D65" s="834"/>
      <c r="E65" s="834"/>
      <c r="F65" s="834"/>
      <c r="G65" s="834"/>
      <c r="H65" s="834"/>
      <c r="I65" s="834"/>
      <c r="J65" s="834"/>
      <c r="K65" s="834"/>
      <c r="L65" s="834"/>
      <c r="M65" s="834"/>
      <c r="N65" s="834"/>
      <c r="O65" s="834"/>
      <c r="P65" s="834"/>
      <c r="Q65" s="834"/>
      <c r="R65" s="834"/>
      <c r="S65" s="834"/>
      <c r="T65" s="834"/>
      <c r="U65" s="834"/>
      <c r="V65" s="834"/>
      <c r="W65" s="834"/>
      <c r="X65" s="834"/>
      <c r="Y65" s="834"/>
      <c r="Z65" s="834"/>
      <c r="AA65" s="834"/>
      <c r="AB65" s="834"/>
      <c r="AC65" s="834"/>
      <c r="AD65" s="834"/>
      <c r="AE65" s="834"/>
      <c r="AF65" s="834"/>
      <c r="AG65" s="834"/>
      <c r="AH65" s="834"/>
      <c r="AI65" s="834"/>
      <c r="AJ65" s="834"/>
      <c r="AK65" s="834"/>
      <c r="AL65" s="834"/>
      <c r="AM65" s="834"/>
      <c r="AN65" s="834"/>
      <c r="AO65" s="834"/>
      <c r="AP65" s="834"/>
      <c r="AQ65" s="834"/>
      <c r="AR65" s="834"/>
      <c r="AS65" s="834"/>
      <c r="AT65" s="834"/>
      <c r="AU65" s="834"/>
      <c r="AV65" s="834"/>
      <c r="AW65" s="834"/>
      <c r="AX65" s="834"/>
      <c r="AY65" s="834"/>
      <c r="AZ65" s="834"/>
      <c r="BA65" s="834"/>
      <c r="BB65" s="834"/>
      <c r="BC65" s="834"/>
      <c r="BD65" s="834"/>
      <c r="BE65" s="834"/>
      <c r="BF65" s="834"/>
      <c r="BG65" s="834"/>
      <c r="BH65" s="834"/>
    </row>
    <row r="66" spans="2:60" x14ac:dyDescent="0.2">
      <c r="B66" s="834" t="s">
        <v>672</v>
      </c>
      <c r="C66" s="834"/>
      <c r="D66" s="834"/>
      <c r="E66" s="834"/>
      <c r="F66" s="834"/>
      <c r="G66" s="834"/>
      <c r="H66" s="834"/>
      <c r="I66" s="834"/>
      <c r="J66" s="834"/>
      <c r="K66" s="834"/>
      <c r="L66" s="834"/>
      <c r="M66" s="834"/>
      <c r="N66" s="834"/>
      <c r="O66" s="834"/>
      <c r="P66" s="834"/>
      <c r="Q66" s="834"/>
      <c r="R66" s="834"/>
      <c r="S66" s="834"/>
      <c r="T66" s="834"/>
      <c r="U66" s="834"/>
      <c r="V66" s="834"/>
      <c r="W66" s="834"/>
      <c r="X66" s="834"/>
      <c r="Y66" s="834"/>
      <c r="Z66" s="834"/>
      <c r="AA66" s="834"/>
      <c r="AB66" s="834"/>
      <c r="AC66" s="834"/>
      <c r="AD66" s="834"/>
      <c r="AE66" s="834"/>
      <c r="AF66" s="834"/>
      <c r="AG66" s="834"/>
      <c r="AH66" s="834"/>
      <c r="AI66" s="834"/>
      <c r="AJ66" s="834"/>
      <c r="AK66" s="834"/>
      <c r="AL66" s="834"/>
      <c r="AM66" s="834"/>
      <c r="AN66" s="834"/>
      <c r="AO66" s="834"/>
      <c r="AP66" s="834"/>
      <c r="AQ66" s="834"/>
      <c r="AR66" s="834"/>
      <c r="AS66" s="834"/>
      <c r="AT66" s="834"/>
      <c r="AU66" s="834"/>
      <c r="AV66" s="834"/>
      <c r="AW66" s="834"/>
      <c r="AX66" s="834"/>
      <c r="AY66" s="834"/>
      <c r="AZ66" s="834"/>
      <c r="BA66" s="834"/>
      <c r="BB66" s="834"/>
      <c r="BC66" s="834"/>
      <c r="BD66" s="834"/>
      <c r="BE66" s="834"/>
      <c r="BF66" s="834"/>
      <c r="BG66" s="834"/>
      <c r="BH66" s="834"/>
    </row>
    <row r="67" spans="2:60" x14ac:dyDescent="0.2">
      <c r="B67" s="834" t="s">
        <v>673</v>
      </c>
      <c r="C67" s="834"/>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c r="AT67" s="834"/>
      <c r="AU67" s="834"/>
      <c r="AV67" s="834"/>
      <c r="AW67" s="834"/>
      <c r="AX67" s="834"/>
      <c r="AY67" s="834"/>
      <c r="AZ67" s="834"/>
      <c r="BA67" s="834"/>
      <c r="BB67" s="834"/>
      <c r="BC67" s="834"/>
      <c r="BD67" s="834"/>
      <c r="BE67" s="834"/>
      <c r="BF67" s="834"/>
      <c r="BG67" s="834"/>
      <c r="BH67" s="834"/>
    </row>
    <row r="68" spans="2:60" x14ac:dyDescent="0.2">
      <c r="B68" s="834" t="s">
        <v>674</v>
      </c>
      <c r="C68" s="834"/>
      <c r="D68" s="834"/>
      <c r="E68" s="834"/>
      <c r="F68" s="834"/>
      <c r="G68" s="834"/>
      <c r="H68" s="834"/>
      <c r="I68" s="834"/>
      <c r="J68" s="834"/>
      <c r="K68" s="834"/>
      <c r="L68" s="834"/>
      <c r="M68" s="834"/>
      <c r="N68" s="834"/>
      <c r="O68" s="834"/>
      <c r="P68" s="834"/>
      <c r="Q68" s="834"/>
      <c r="R68" s="834"/>
      <c r="S68" s="834"/>
      <c r="T68" s="834"/>
      <c r="U68" s="834"/>
      <c r="V68" s="834"/>
      <c r="W68" s="834"/>
      <c r="X68" s="834"/>
      <c r="Y68" s="834"/>
      <c r="Z68" s="834"/>
      <c r="AA68" s="834"/>
      <c r="AB68" s="834"/>
      <c r="AC68" s="834"/>
      <c r="AD68" s="834"/>
      <c r="AE68" s="834"/>
      <c r="AF68" s="834"/>
      <c r="AG68" s="834"/>
      <c r="AH68" s="834"/>
      <c r="AI68" s="834"/>
      <c r="AJ68" s="834"/>
      <c r="AK68" s="834"/>
      <c r="AL68" s="834"/>
      <c r="AM68" s="834"/>
      <c r="AN68" s="834"/>
      <c r="AO68" s="834"/>
      <c r="AP68" s="834"/>
      <c r="AQ68" s="834"/>
      <c r="AR68" s="834"/>
      <c r="AS68" s="834"/>
      <c r="AT68" s="834"/>
      <c r="AU68" s="834"/>
      <c r="AV68" s="834"/>
      <c r="AW68" s="834"/>
      <c r="AX68" s="834"/>
      <c r="AY68" s="834"/>
      <c r="AZ68" s="834"/>
      <c r="BA68" s="834"/>
      <c r="BB68" s="834"/>
      <c r="BC68" s="834"/>
      <c r="BD68" s="834"/>
      <c r="BE68" s="834"/>
      <c r="BF68" s="834"/>
      <c r="BG68" s="834"/>
      <c r="BH68" s="834"/>
    </row>
    <row r="69" spans="2:60" x14ac:dyDescent="0.2">
      <c r="B69" s="834" t="s">
        <v>675</v>
      </c>
      <c r="C69" s="834"/>
      <c r="D69" s="834"/>
      <c r="E69" s="834"/>
      <c r="F69" s="834"/>
      <c r="G69" s="834"/>
      <c r="H69" s="834"/>
      <c r="I69" s="834"/>
      <c r="J69" s="834"/>
      <c r="K69" s="834"/>
      <c r="L69" s="834"/>
      <c r="M69" s="834"/>
      <c r="N69" s="834"/>
      <c r="O69" s="834"/>
      <c r="P69" s="834"/>
      <c r="Q69" s="834"/>
      <c r="R69" s="834"/>
      <c r="S69" s="834"/>
      <c r="T69" s="834"/>
      <c r="U69" s="834"/>
      <c r="V69" s="834"/>
      <c r="W69" s="834"/>
      <c r="X69" s="834"/>
      <c r="Y69" s="834"/>
      <c r="Z69" s="834"/>
      <c r="AA69" s="834"/>
      <c r="AB69" s="834"/>
      <c r="AC69" s="834"/>
      <c r="AD69" s="834"/>
      <c r="AE69" s="834"/>
      <c r="AF69" s="834"/>
      <c r="AG69" s="834"/>
      <c r="AH69" s="834"/>
      <c r="AI69" s="834"/>
      <c r="AJ69" s="834"/>
      <c r="AK69" s="834"/>
      <c r="AL69" s="834"/>
      <c r="AM69" s="834"/>
      <c r="AN69" s="834"/>
      <c r="AO69" s="834"/>
      <c r="AP69" s="834"/>
      <c r="AQ69" s="834"/>
      <c r="AR69" s="834"/>
      <c r="AS69" s="834"/>
      <c r="AT69" s="834"/>
      <c r="AU69" s="834"/>
      <c r="AV69" s="834"/>
      <c r="AW69" s="834"/>
      <c r="AX69" s="834"/>
      <c r="AY69" s="834"/>
      <c r="AZ69" s="834"/>
      <c r="BA69" s="834"/>
      <c r="BB69" s="834"/>
      <c r="BC69" s="834"/>
      <c r="BD69" s="834"/>
      <c r="BE69" s="834"/>
      <c r="BF69" s="834"/>
      <c r="BG69" s="834"/>
      <c r="BH69" s="834"/>
    </row>
    <row r="70" spans="2:60" x14ac:dyDescent="0.2">
      <c r="B70" s="834" t="s">
        <v>676</v>
      </c>
      <c r="C70" s="834"/>
      <c r="D70" s="834"/>
      <c r="E70" s="834"/>
      <c r="F70" s="834"/>
      <c r="G70" s="834"/>
      <c r="H70" s="834"/>
      <c r="I70" s="834"/>
      <c r="J70" s="834"/>
      <c r="K70" s="834"/>
      <c r="L70" s="834"/>
      <c r="M70" s="834"/>
      <c r="N70" s="834"/>
      <c r="O70" s="834"/>
      <c r="P70" s="834"/>
      <c r="Q70" s="834"/>
      <c r="R70" s="834"/>
      <c r="S70" s="834"/>
      <c r="T70" s="834"/>
      <c r="U70" s="834"/>
      <c r="V70" s="834"/>
      <c r="W70" s="834"/>
      <c r="X70" s="834"/>
      <c r="Y70" s="834"/>
      <c r="Z70" s="834"/>
      <c r="AA70" s="834"/>
      <c r="AB70" s="834"/>
      <c r="AC70" s="834"/>
      <c r="AD70" s="834"/>
      <c r="AE70" s="834"/>
      <c r="AF70" s="834"/>
      <c r="AG70" s="834"/>
      <c r="AH70" s="834"/>
      <c r="AI70" s="834"/>
      <c r="AJ70" s="834"/>
      <c r="AK70" s="834"/>
      <c r="AL70" s="834"/>
      <c r="AM70" s="834"/>
      <c r="AN70" s="834"/>
      <c r="AO70" s="834"/>
      <c r="AP70" s="834"/>
      <c r="AQ70" s="834"/>
      <c r="AR70" s="834"/>
      <c r="AS70" s="834"/>
      <c r="AT70" s="834"/>
      <c r="AU70" s="834"/>
      <c r="AV70" s="834"/>
      <c r="AW70" s="834"/>
      <c r="AX70" s="834"/>
      <c r="AY70" s="834"/>
      <c r="AZ70" s="834"/>
      <c r="BA70" s="834"/>
      <c r="BB70" s="834"/>
      <c r="BC70" s="834"/>
      <c r="BD70" s="834"/>
      <c r="BE70" s="834"/>
      <c r="BF70" s="834"/>
      <c r="BG70" s="834"/>
      <c r="BH70" s="834"/>
    </row>
    <row r="71" spans="2:60" x14ac:dyDescent="0.2">
      <c r="B71" s="834" t="s">
        <v>677</v>
      </c>
      <c r="C71" s="834"/>
      <c r="D71" s="834"/>
      <c r="E71" s="834"/>
      <c r="F71" s="834"/>
      <c r="G71" s="834"/>
      <c r="H71" s="834"/>
      <c r="I71" s="834"/>
      <c r="J71" s="834"/>
      <c r="K71" s="834"/>
      <c r="L71" s="834"/>
      <c r="M71" s="834"/>
      <c r="N71" s="834"/>
      <c r="O71" s="834"/>
      <c r="P71" s="834"/>
      <c r="Q71" s="834"/>
      <c r="R71" s="834"/>
      <c r="S71" s="834"/>
      <c r="T71" s="834"/>
      <c r="U71" s="834"/>
      <c r="V71" s="834"/>
      <c r="W71" s="834"/>
      <c r="X71" s="834"/>
      <c r="Y71" s="834"/>
      <c r="Z71" s="834"/>
      <c r="AA71" s="834"/>
      <c r="AB71" s="834"/>
      <c r="AC71" s="834"/>
      <c r="AD71" s="834"/>
      <c r="AE71" s="834"/>
      <c r="AF71" s="834"/>
      <c r="AG71" s="834"/>
      <c r="AH71" s="834"/>
      <c r="AI71" s="834"/>
      <c r="AJ71" s="834"/>
      <c r="AK71" s="834"/>
      <c r="AL71" s="834"/>
      <c r="AM71" s="834"/>
      <c r="AN71" s="834"/>
      <c r="AO71" s="834"/>
      <c r="AP71" s="834"/>
      <c r="AQ71" s="834"/>
      <c r="AR71" s="834"/>
      <c r="AS71" s="834"/>
      <c r="AT71" s="834"/>
      <c r="AU71" s="834"/>
      <c r="AV71" s="834"/>
      <c r="AW71" s="834"/>
      <c r="AX71" s="834"/>
      <c r="AY71" s="834"/>
      <c r="AZ71" s="834"/>
      <c r="BA71" s="834"/>
      <c r="BB71" s="834"/>
      <c r="BC71" s="834"/>
      <c r="BD71" s="834"/>
      <c r="BE71" s="834"/>
      <c r="BF71" s="834"/>
      <c r="BG71" s="834"/>
      <c r="BH71" s="834"/>
    </row>
    <row r="72" spans="2:60" x14ac:dyDescent="0.2">
      <c r="B72" s="834" t="s">
        <v>678</v>
      </c>
      <c r="C72" s="834"/>
      <c r="D72" s="834"/>
      <c r="E72" s="834"/>
      <c r="F72" s="834"/>
      <c r="G72" s="834"/>
      <c r="H72" s="834"/>
      <c r="I72" s="834"/>
      <c r="J72" s="834"/>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4"/>
      <c r="AL72" s="834"/>
      <c r="AM72" s="834"/>
      <c r="AN72" s="834"/>
      <c r="AO72" s="834"/>
      <c r="AP72" s="834"/>
      <c r="AQ72" s="834"/>
      <c r="AR72" s="834"/>
      <c r="AS72" s="834"/>
      <c r="AT72" s="834"/>
      <c r="AU72" s="834"/>
      <c r="AV72" s="834"/>
      <c r="AW72" s="834"/>
      <c r="AX72" s="834"/>
      <c r="AY72" s="834"/>
      <c r="AZ72" s="834"/>
      <c r="BA72" s="834"/>
      <c r="BB72" s="834"/>
      <c r="BC72" s="834"/>
      <c r="BD72" s="834"/>
      <c r="BE72" s="834"/>
      <c r="BF72" s="834"/>
      <c r="BG72" s="834"/>
      <c r="BH72" s="834"/>
    </row>
    <row r="73" spans="2:60" x14ac:dyDescent="0.2">
      <c r="B73" s="834" t="s">
        <v>679</v>
      </c>
      <c r="C73" s="834"/>
      <c r="D73" s="834"/>
      <c r="E73" s="834"/>
      <c r="F73" s="834"/>
      <c r="G73" s="834"/>
      <c r="H73" s="834"/>
      <c r="I73" s="834"/>
      <c r="J73" s="834"/>
      <c r="K73" s="834"/>
      <c r="L73" s="834"/>
      <c r="M73" s="834"/>
      <c r="N73" s="834"/>
      <c r="O73" s="834"/>
      <c r="P73" s="834"/>
      <c r="Q73" s="834"/>
      <c r="R73" s="834"/>
      <c r="S73" s="834"/>
      <c r="T73" s="834"/>
      <c r="U73" s="834"/>
      <c r="V73" s="834"/>
      <c r="W73" s="834"/>
      <c r="X73" s="834"/>
      <c r="Y73" s="834"/>
      <c r="Z73" s="834"/>
      <c r="AA73" s="834"/>
      <c r="AB73" s="834"/>
      <c r="AC73" s="834"/>
      <c r="AD73" s="834"/>
      <c r="AE73" s="834"/>
      <c r="AF73" s="834"/>
      <c r="AG73" s="834"/>
      <c r="AH73" s="834"/>
      <c r="AI73" s="834"/>
      <c r="AJ73" s="834"/>
      <c r="AK73" s="834"/>
      <c r="AL73" s="834"/>
      <c r="AM73" s="834"/>
      <c r="AN73" s="834"/>
      <c r="AO73" s="834"/>
      <c r="AP73" s="834"/>
      <c r="AQ73" s="834"/>
      <c r="AR73" s="834"/>
      <c r="AS73" s="834"/>
      <c r="AT73" s="834"/>
      <c r="AU73" s="834"/>
      <c r="AV73" s="834"/>
      <c r="AW73" s="834"/>
      <c r="AX73" s="834"/>
      <c r="AY73" s="834"/>
      <c r="AZ73" s="834"/>
      <c r="BA73" s="834"/>
      <c r="BB73" s="834"/>
      <c r="BC73" s="834"/>
      <c r="BD73" s="834"/>
      <c r="BE73" s="834"/>
      <c r="BF73" s="834"/>
      <c r="BG73" s="834"/>
      <c r="BH73" s="834"/>
    </row>
    <row r="74" spans="2:60" x14ac:dyDescent="0.2">
      <c r="B74" s="834" t="s">
        <v>680</v>
      </c>
      <c r="C74" s="834"/>
      <c r="D74" s="834"/>
      <c r="E74" s="834"/>
      <c r="F74" s="834"/>
      <c r="G74" s="834"/>
      <c r="H74" s="834"/>
      <c r="I74" s="834"/>
      <c r="J74" s="834"/>
      <c r="K74" s="834"/>
      <c r="L74" s="834"/>
      <c r="M74" s="834"/>
      <c r="N74" s="834"/>
      <c r="O74" s="834"/>
      <c r="P74" s="834"/>
      <c r="Q74" s="834"/>
      <c r="R74" s="834"/>
      <c r="S74" s="834"/>
      <c r="T74" s="834"/>
      <c r="U74" s="834"/>
      <c r="V74" s="834"/>
      <c r="W74" s="834"/>
      <c r="X74" s="834"/>
      <c r="Y74" s="834"/>
      <c r="Z74" s="834"/>
      <c r="AA74" s="834"/>
      <c r="AB74" s="834"/>
      <c r="AC74" s="834"/>
      <c r="AD74" s="834"/>
      <c r="AE74" s="834"/>
      <c r="AF74" s="834"/>
      <c r="AG74" s="834"/>
      <c r="AH74" s="834"/>
      <c r="AI74" s="834"/>
      <c r="AJ74" s="834"/>
      <c r="AK74" s="834"/>
      <c r="AL74" s="834"/>
      <c r="AM74" s="834"/>
      <c r="AN74" s="834"/>
      <c r="AO74" s="834"/>
      <c r="AP74" s="834"/>
      <c r="AQ74" s="834"/>
      <c r="AR74" s="834"/>
      <c r="AS74" s="834"/>
      <c r="AT74" s="834"/>
      <c r="AU74" s="834"/>
      <c r="AV74" s="834"/>
      <c r="AW74" s="834"/>
      <c r="AX74" s="834"/>
      <c r="AY74" s="834"/>
      <c r="AZ74" s="834"/>
      <c r="BA74" s="834"/>
      <c r="BB74" s="834"/>
      <c r="BC74" s="834"/>
      <c r="BD74" s="834"/>
      <c r="BE74" s="834"/>
      <c r="BF74" s="834"/>
      <c r="BG74" s="834"/>
      <c r="BH74" s="834"/>
    </row>
    <row r="75" spans="2:60" x14ac:dyDescent="0.2">
      <c r="B75" s="840" t="s">
        <v>569</v>
      </c>
      <c r="C75" s="840"/>
      <c r="D75" s="840"/>
      <c r="E75" s="840"/>
      <c r="F75" s="840"/>
      <c r="G75" s="840"/>
      <c r="H75" s="840"/>
      <c r="I75" s="840"/>
      <c r="J75" s="840"/>
      <c r="K75" s="840"/>
      <c r="L75" s="840"/>
      <c r="M75" s="840"/>
      <c r="N75" s="840"/>
      <c r="O75" s="840"/>
      <c r="P75" s="840"/>
      <c r="Q75" s="840"/>
      <c r="R75" s="840"/>
      <c r="S75" s="840"/>
      <c r="T75" s="840"/>
      <c r="U75" s="840"/>
      <c r="V75" s="840"/>
      <c r="W75" s="840"/>
      <c r="X75" s="840"/>
      <c r="Y75" s="840"/>
      <c r="Z75" s="840"/>
      <c r="AA75" s="840"/>
      <c r="AB75" s="840"/>
      <c r="AC75" s="840"/>
      <c r="AD75" s="840"/>
      <c r="AE75" s="840"/>
      <c r="AF75" s="840"/>
      <c r="AG75" s="840"/>
      <c r="AH75" s="840"/>
      <c r="AI75" s="840"/>
      <c r="AJ75" s="840"/>
      <c r="AK75" s="840"/>
      <c r="AL75" s="840"/>
      <c r="AM75" s="840"/>
      <c r="AN75" s="840"/>
      <c r="AO75" s="840"/>
      <c r="AP75" s="840"/>
      <c r="AQ75" s="840"/>
      <c r="AR75" s="840"/>
      <c r="AS75" s="840"/>
      <c r="AT75" s="840"/>
      <c r="AU75" s="840"/>
      <c r="AV75" s="840"/>
      <c r="AW75" s="840"/>
      <c r="AX75" s="840"/>
      <c r="AY75" s="840"/>
      <c r="AZ75" s="840"/>
      <c r="BA75" s="840"/>
      <c r="BB75" s="840"/>
      <c r="BC75" s="840"/>
      <c r="BD75" s="840"/>
      <c r="BE75" s="840"/>
      <c r="BF75" s="840"/>
      <c r="BG75" s="840"/>
      <c r="BH75" s="840"/>
    </row>
    <row r="76" spans="2:60" x14ac:dyDescent="0.2">
      <c r="B76" s="834" t="s">
        <v>681</v>
      </c>
      <c r="C76" s="834"/>
      <c r="D76" s="834"/>
      <c r="E76" s="834"/>
      <c r="F76" s="834"/>
      <c r="G76" s="834"/>
      <c r="H76" s="834"/>
      <c r="I76" s="834"/>
      <c r="J76" s="834"/>
      <c r="K76" s="834"/>
      <c r="L76" s="834"/>
      <c r="M76" s="834"/>
      <c r="N76" s="834"/>
      <c r="O76" s="834"/>
      <c r="P76" s="834"/>
      <c r="Q76" s="834"/>
      <c r="R76" s="834"/>
      <c r="S76" s="834"/>
      <c r="T76" s="834"/>
      <c r="U76" s="834"/>
      <c r="V76" s="834"/>
      <c r="W76" s="834"/>
      <c r="X76" s="834"/>
      <c r="Y76" s="834"/>
      <c r="Z76" s="834"/>
      <c r="AA76" s="834"/>
      <c r="AB76" s="834"/>
      <c r="AC76" s="834"/>
      <c r="AD76" s="834"/>
      <c r="AE76" s="834"/>
      <c r="AF76" s="834"/>
      <c r="AG76" s="834"/>
      <c r="AH76" s="834"/>
      <c r="AI76" s="834"/>
      <c r="AJ76" s="834"/>
      <c r="AK76" s="834"/>
      <c r="AL76" s="834"/>
      <c r="AM76" s="834"/>
      <c r="AN76" s="834"/>
      <c r="AO76" s="834"/>
      <c r="AP76" s="834"/>
      <c r="AQ76" s="834"/>
      <c r="AR76" s="834"/>
      <c r="AS76" s="834"/>
      <c r="AT76" s="834"/>
      <c r="AU76" s="834"/>
      <c r="AV76" s="834"/>
      <c r="AW76" s="834"/>
      <c r="AX76" s="834"/>
      <c r="AY76" s="834"/>
      <c r="AZ76" s="834"/>
      <c r="BA76" s="834"/>
      <c r="BB76" s="834"/>
      <c r="BC76" s="834"/>
      <c r="BD76" s="834"/>
      <c r="BE76" s="834"/>
      <c r="BF76" s="834"/>
      <c r="BG76" s="834"/>
      <c r="BH76" s="834"/>
    </row>
    <row r="77" spans="2:60" x14ac:dyDescent="0.2">
      <c r="B77" s="834" t="s">
        <v>682</v>
      </c>
      <c r="C77" s="834"/>
      <c r="D77" s="834"/>
      <c r="E77" s="834"/>
      <c r="F77" s="834"/>
      <c r="G77" s="834"/>
      <c r="H77" s="834"/>
      <c r="I77" s="834"/>
      <c r="J77" s="834"/>
      <c r="K77" s="834"/>
      <c r="L77" s="834"/>
      <c r="M77" s="834"/>
      <c r="N77" s="834"/>
      <c r="O77" s="834"/>
      <c r="P77" s="834"/>
      <c r="Q77" s="834"/>
      <c r="R77" s="834"/>
      <c r="S77" s="834"/>
      <c r="T77" s="834"/>
      <c r="U77" s="834"/>
      <c r="V77" s="834"/>
      <c r="W77" s="834"/>
      <c r="X77" s="834"/>
      <c r="Y77" s="834"/>
      <c r="Z77" s="834"/>
      <c r="AA77" s="834"/>
      <c r="AB77" s="834"/>
      <c r="AC77" s="834"/>
      <c r="AD77" s="834"/>
      <c r="AE77" s="834"/>
      <c r="AF77" s="834"/>
      <c r="AG77" s="834"/>
      <c r="AH77" s="834"/>
      <c r="AI77" s="834"/>
      <c r="AJ77" s="834"/>
      <c r="AK77" s="834"/>
      <c r="AL77" s="834"/>
      <c r="AM77" s="834"/>
      <c r="AN77" s="834"/>
      <c r="AO77" s="834"/>
      <c r="AP77" s="834"/>
      <c r="AQ77" s="834"/>
      <c r="AR77" s="834"/>
      <c r="AS77" s="834"/>
      <c r="AT77" s="834"/>
      <c r="AU77" s="834"/>
      <c r="AV77" s="834"/>
      <c r="AW77" s="834"/>
      <c r="AX77" s="834"/>
      <c r="AY77" s="834"/>
      <c r="AZ77" s="834"/>
      <c r="BA77" s="834"/>
      <c r="BB77" s="834"/>
      <c r="BC77" s="834"/>
      <c r="BD77" s="834"/>
      <c r="BE77" s="834"/>
      <c r="BF77" s="834"/>
      <c r="BG77" s="834"/>
      <c r="BH77" s="834"/>
    </row>
    <row r="78" spans="2:60" x14ac:dyDescent="0.2">
      <c r="B78" s="834" t="s">
        <v>683</v>
      </c>
      <c r="C78" s="834"/>
      <c r="D78" s="834"/>
      <c r="E78" s="834"/>
      <c r="F78" s="834"/>
      <c r="G78" s="834"/>
      <c r="H78" s="834"/>
      <c r="I78" s="834"/>
      <c r="J78" s="834"/>
      <c r="K78" s="834"/>
      <c r="L78" s="834"/>
      <c r="M78" s="834"/>
      <c r="N78" s="834"/>
      <c r="O78" s="834"/>
      <c r="P78" s="834"/>
      <c r="Q78" s="834"/>
      <c r="R78" s="834"/>
      <c r="S78" s="834"/>
      <c r="T78" s="834"/>
      <c r="U78" s="834"/>
      <c r="V78" s="834"/>
      <c r="W78" s="834"/>
      <c r="X78" s="834"/>
      <c r="Y78" s="834"/>
      <c r="Z78" s="834"/>
      <c r="AA78" s="834"/>
      <c r="AB78" s="834"/>
      <c r="AC78" s="834"/>
      <c r="AD78" s="834"/>
      <c r="AE78" s="834"/>
      <c r="AF78" s="834"/>
      <c r="AG78" s="834"/>
      <c r="AH78" s="834"/>
      <c r="AI78" s="834"/>
      <c r="AJ78" s="834"/>
      <c r="AK78" s="834"/>
      <c r="AL78" s="834"/>
      <c r="AM78" s="834"/>
      <c r="AN78" s="834"/>
      <c r="AO78" s="834"/>
      <c r="AP78" s="834"/>
      <c r="AQ78" s="834"/>
      <c r="AR78" s="834"/>
      <c r="AS78" s="834"/>
      <c r="AT78" s="834"/>
      <c r="AU78" s="834"/>
      <c r="AV78" s="834"/>
      <c r="AW78" s="834"/>
      <c r="AX78" s="834"/>
      <c r="AY78" s="834"/>
      <c r="AZ78" s="834"/>
      <c r="BA78" s="834"/>
      <c r="BB78" s="834"/>
      <c r="BC78" s="834"/>
      <c r="BD78" s="834"/>
      <c r="BE78" s="834"/>
      <c r="BF78" s="834"/>
      <c r="BG78" s="834"/>
      <c r="BH78" s="834"/>
    </row>
    <row r="79" spans="2:60" x14ac:dyDescent="0.2">
      <c r="B79" s="834" t="s">
        <v>684</v>
      </c>
      <c r="C79" s="834"/>
      <c r="D79" s="834"/>
      <c r="E79" s="834"/>
      <c r="F79" s="834"/>
      <c r="G79" s="834"/>
      <c r="H79" s="834"/>
      <c r="I79" s="834"/>
      <c r="J79" s="834"/>
      <c r="K79" s="834"/>
      <c r="L79" s="834"/>
      <c r="M79" s="834"/>
      <c r="N79" s="834"/>
      <c r="O79" s="834"/>
      <c r="P79" s="834"/>
      <c r="Q79" s="834"/>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4"/>
      <c r="AO79" s="834"/>
      <c r="AP79" s="834"/>
      <c r="AQ79" s="834"/>
      <c r="AR79" s="834"/>
      <c r="AS79" s="834"/>
      <c r="AT79" s="834"/>
      <c r="AU79" s="834"/>
      <c r="AV79" s="834"/>
      <c r="AW79" s="834"/>
      <c r="AX79" s="834"/>
      <c r="AY79" s="834"/>
      <c r="AZ79" s="834"/>
      <c r="BA79" s="834"/>
      <c r="BB79" s="834"/>
      <c r="BC79" s="834"/>
      <c r="BD79" s="834"/>
      <c r="BE79" s="834"/>
      <c r="BF79" s="834"/>
      <c r="BG79" s="834"/>
      <c r="BH79" s="834"/>
    </row>
    <row r="80" spans="2:60" x14ac:dyDescent="0.2">
      <c r="B80" s="834" t="s">
        <v>685</v>
      </c>
      <c r="C80" s="834"/>
      <c r="D80" s="834"/>
      <c r="E80" s="834"/>
      <c r="F80" s="834"/>
      <c r="G80" s="834"/>
      <c r="H80" s="834"/>
      <c r="I80" s="834"/>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4"/>
      <c r="AL80" s="834"/>
      <c r="AM80" s="834"/>
      <c r="AN80" s="834"/>
      <c r="AO80" s="834"/>
      <c r="AP80" s="834"/>
      <c r="AQ80" s="834"/>
      <c r="AR80" s="834"/>
      <c r="AS80" s="834"/>
      <c r="AT80" s="834"/>
      <c r="AU80" s="834"/>
      <c r="AV80" s="834"/>
      <c r="AW80" s="834"/>
      <c r="AX80" s="834"/>
      <c r="AY80" s="834"/>
      <c r="AZ80" s="834"/>
      <c r="BA80" s="834"/>
      <c r="BB80" s="834"/>
      <c r="BC80" s="834"/>
      <c r="BD80" s="834"/>
      <c r="BE80" s="834"/>
      <c r="BF80" s="834"/>
      <c r="BG80" s="834"/>
      <c r="BH80" s="834"/>
    </row>
    <row r="81" spans="2:60" x14ac:dyDescent="0.2">
      <c r="B81" s="834" t="s">
        <v>686</v>
      </c>
      <c r="C81" s="834"/>
      <c r="D81" s="834"/>
      <c r="E81" s="834"/>
      <c r="F81" s="834"/>
      <c r="G81" s="834"/>
      <c r="H81" s="834"/>
      <c r="I81" s="834"/>
      <c r="J81" s="834"/>
      <c r="K81" s="834"/>
      <c r="L81" s="834"/>
      <c r="M81" s="834"/>
      <c r="N81" s="834"/>
      <c r="O81" s="834"/>
      <c r="P81" s="834"/>
      <c r="Q81" s="834"/>
      <c r="R81" s="834"/>
      <c r="S81" s="834"/>
      <c r="T81" s="834"/>
      <c r="U81" s="834"/>
      <c r="V81" s="834"/>
      <c r="W81" s="834"/>
      <c r="X81" s="834"/>
      <c r="Y81" s="834"/>
      <c r="Z81" s="834"/>
      <c r="AA81" s="834"/>
      <c r="AB81" s="834"/>
      <c r="AC81" s="834"/>
      <c r="AD81" s="834"/>
      <c r="AE81" s="834"/>
      <c r="AF81" s="834"/>
      <c r="AG81" s="834"/>
      <c r="AH81" s="834"/>
      <c r="AI81" s="834"/>
      <c r="AJ81" s="834"/>
      <c r="AK81" s="834"/>
      <c r="AL81" s="834"/>
      <c r="AM81" s="834"/>
      <c r="AN81" s="834"/>
      <c r="AO81" s="834"/>
      <c r="AP81" s="834"/>
      <c r="AQ81" s="834"/>
      <c r="AR81" s="834"/>
      <c r="AS81" s="834"/>
      <c r="AT81" s="834"/>
      <c r="AU81" s="834"/>
      <c r="AV81" s="834"/>
      <c r="AW81" s="834"/>
      <c r="AX81" s="834"/>
      <c r="AY81" s="834"/>
      <c r="AZ81" s="834"/>
      <c r="BA81" s="834"/>
      <c r="BB81" s="834"/>
      <c r="BC81" s="834"/>
      <c r="BD81" s="834"/>
      <c r="BE81" s="834"/>
      <c r="BF81" s="834"/>
      <c r="BG81" s="834"/>
      <c r="BH81" s="834"/>
    </row>
    <row r="82" spans="2:60" x14ac:dyDescent="0.2">
      <c r="B82" s="834" t="s">
        <v>687</v>
      </c>
      <c r="C82" s="834"/>
      <c r="D82" s="834"/>
      <c r="E82" s="834"/>
      <c r="F82" s="834"/>
      <c r="G82" s="834"/>
      <c r="H82" s="834"/>
      <c r="I82" s="834"/>
      <c r="J82" s="834"/>
      <c r="K82" s="834"/>
      <c r="L82" s="834"/>
      <c r="M82" s="834"/>
      <c r="N82" s="834"/>
      <c r="O82" s="834"/>
      <c r="P82" s="834"/>
      <c r="Q82" s="834"/>
      <c r="R82" s="834"/>
      <c r="S82" s="834"/>
      <c r="T82" s="834"/>
      <c r="U82" s="834"/>
      <c r="V82" s="834"/>
      <c r="W82" s="834"/>
      <c r="X82" s="834"/>
      <c r="Y82" s="834"/>
      <c r="Z82" s="834"/>
      <c r="AA82" s="834"/>
      <c r="AB82" s="834"/>
      <c r="AC82" s="834"/>
      <c r="AD82" s="834"/>
      <c r="AE82" s="834"/>
      <c r="AF82" s="834"/>
      <c r="AG82" s="834"/>
      <c r="AH82" s="834"/>
      <c r="AI82" s="834"/>
      <c r="AJ82" s="834"/>
      <c r="AK82" s="834"/>
      <c r="AL82" s="834"/>
      <c r="AM82" s="834"/>
      <c r="AN82" s="834"/>
      <c r="AO82" s="834"/>
      <c r="AP82" s="834"/>
      <c r="AQ82" s="834"/>
      <c r="AR82" s="834"/>
      <c r="AS82" s="834"/>
      <c r="AT82" s="834"/>
      <c r="AU82" s="834"/>
      <c r="AV82" s="834"/>
      <c r="AW82" s="834"/>
      <c r="AX82" s="834"/>
      <c r="AY82" s="834"/>
      <c r="AZ82" s="834"/>
      <c r="BA82" s="834"/>
      <c r="BB82" s="834"/>
      <c r="BC82" s="834"/>
      <c r="BD82" s="834"/>
      <c r="BE82" s="834"/>
      <c r="BF82" s="834"/>
      <c r="BG82" s="834"/>
      <c r="BH82" s="834"/>
    </row>
    <row r="83" spans="2:60" x14ac:dyDescent="0.2">
      <c r="B83" s="834" t="s">
        <v>688</v>
      </c>
      <c r="C83" s="834"/>
      <c r="D83" s="834"/>
      <c r="E83" s="834"/>
      <c r="F83" s="834"/>
      <c r="G83" s="834"/>
      <c r="H83" s="834"/>
      <c r="I83" s="834"/>
      <c r="J83" s="834"/>
      <c r="K83" s="834"/>
      <c r="L83" s="834"/>
      <c r="M83" s="834"/>
      <c r="N83" s="834"/>
      <c r="O83" s="834"/>
      <c r="P83" s="834"/>
      <c r="Q83" s="834"/>
      <c r="R83" s="834"/>
      <c r="S83" s="834"/>
      <c r="T83" s="834"/>
      <c r="U83" s="834"/>
      <c r="V83" s="834"/>
      <c r="W83" s="834"/>
      <c r="X83" s="834"/>
      <c r="Y83" s="834"/>
      <c r="Z83" s="834"/>
      <c r="AA83" s="834"/>
      <c r="AB83" s="834"/>
      <c r="AC83" s="834"/>
      <c r="AD83" s="834"/>
      <c r="AE83" s="834"/>
      <c r="AF83" s="834"/>
      <c r="AG83" s="834"/>
      <c r="AH83" s="834"/>
      <c r="AI83" s="834"/>
      <c r="AJ83" s="834"/>
      <c r="AK83" s="834"/>
      <c r="AL83" s="834"/>
      <c r="AM83" s="834"/>
      <c r="AN83" s="834"/>
      <c r="AO83" s="834"/>
      <c r="AP83" s="834"/>
      <c r="AQ83" s="834"/>
      <c r="AR83" s="834"/>
      <c r="AS83" s="834"/>
      <c r="AT83" s="834"/>
      <c r="AU83" s="834"/>
      <c r="AV83" s="834"/>
      <c r="AW83" s="834"/>
      <c r="AX83" s="834"/>
      <c r="AY83" s="834"/>
      <c r="AZ83" s="834"/>
      <c r="BA83" s="834"/>
      <c r="BB83" s="834"/>
      <c r="BC83" s="834"/>
      <c r="BD83" s="834"/>
      <c r="BE83" s="834"/>
      <c r="BF83" s="834"/>
      <c r="BG83" s="834"/>
      <c r="BH83" s="834"/>
    </row>
    <row r="84" spans="2:60" x14ac:dyDescent="0.2">
      <c r="B84" s="834" t="s">
        <v>689</v>
      </c>
      <c r="C84" s="834"/>
      <c r="D84" s="834"/>
      <c r="E84" s="834"/>
      <c r="F84" s="834"/>
      <c r="G84" s="834"/>
      <c r="H84" s="834"/>
      <c r="I84" s="834"/>
      <c r="J84" s="834"/>
      <c r="K84" s="834"/>
      <c r="L84" s="834"/>
      <c r="M84" s="834"/>
      <c r="N84" s="834"/>
      <c r="O84" s="834"/>
      <c r="P84" s="834"/>
      <c r="Q84" s="834"/>
      <c r="R84" s="834"/>
      <c r="S84" s="834"/>
      <c r="T84" s="834"/>
      <c r="U84" s="834"/>
      <c r="V84" s="834"/>
      <c r="W84" s="834"/>
      <c r="X84" s="834"/>
      <c r="Y84" s="834"/>
      <c r="Z84" s="834"/>
      <c r="AA84" s="834"/>
      <c r="AB84" s="834"/>
      <c r="AC84" s="834"/>
      <c r="AD84" s="834"/>
      <c r="AE84" s="834"/>
      <c r="AF84" s="834"/>
      <c r="AG84" s="834"/>
      <c r="AH84" s="834"/>
      <c r="AI84" s="834"/>
      <c r="AJ84" s="834"/>
      <c r="AK84" s="834"/>
      <c r="AL84" s="834"/>
      <c r="AM84" s="834"/>
      <c r="AN84" s="834"/>
      <c r="AO84" s="834"/>
      <c r="AP84" s="834"/>
      <c r="AQ84" s="834"/>
      <c r="AR84" s="834"/>
      <c r="AS84" s="834"/>
      <c r="AT84" s="834"/>
      <c r="AU84" s="834"/>
      <c r="AV84" s="834"/>
      <c r="AW84" s="834"/>
      <c r="AX84" s="834"/>
      <c r="AY84" s="834"/>
      <c r="AZ84" s="834"/>
      <c r="BA84" s="834"/>
      <c r="BB84" s="834"/>
      <c r="BC84" s="834"/>
      <c r="BD84" s="834"/>
      <c r="BE84" s="834"/>
      <c r="BF84" s="834"/>
      <c r="BG84" s="834"/>
      <c r="BH84" s="834"/>
    </row>
    <row r="85" spans="2:60" x14ac:dyDescent="0.2">
      <c r="B85" s="834" t="s">
        <v>690</v>
      </c>
      <c r="C85" s="834"/>
      <c r="D85" s="834"/>
      <c r="E85" s="834"/>
      <c r="F85" s="834"/>
      <c r="G85" s="834"/>
      <c r="H85" s="834"/>
      <c r="I85" s="834"/>
      <c r="J85" s="834"/>
      <c r="K85" s="834"/>
      <c r="L85" s="834"/>
      <c r="M85" s="834"/>
      <c r="N85" s="834"/>
      <c r="O85" s="834"/>
      <c r="P85" s="834"/>
      <c r="Q85" s="834"/>
      <c r="R85" s="834"/>
      <c r="S85" s="834"/>
      <c r="T85" s="834"/>
      <c r="U85" s="834"/>
      <c r="V85" s="834"/>
      <c r="W85" s="834"/>
      <c r="X85" s="834"/>
      <c r="Y85" s="834"/>
      <c r="Z85" s="834"/>
      <c r="AA85" s="834"/>
      <c r="AB85" s="834"/>
      <c r="AC85" s="834"/>
      <c r="AD85" s="834"/>
      <c r="AE85" s="834"/>
      <c r="AF85" s="834"/>
      <c r="AG85" s="834"/>
      <c r="AH85" s="834"/>
      <c r="AI85" s="834"/>
      <c r="AJ85" s="834"/>
      <c r="AK85" s="834"/>
      <c r="AL85" s="834"/>
      <c r="AM85" s="834"/>
      <c r="AN85" s="834"/>
      <c r="AO85" s="834"/>
      <c r="AP85" s="834"/>
      <c r="AQ85" s="834"/>
      <c r="AR85" s="834"/>
      <c r="AS85" s="834"/>
      <c r="AT85" s="834"/>
      <c r="AU85" s="834"/>
      <c r="AV85" s="834"/>
      <c r="AW85" s="834"/>
      <c r="AX85" s="834"/>
      <c r="AY85" s="834"/>
      <c r="AZ85" s="834"/>
      <c r="BA85" s="834"/>
      <c r="BB85" s="834"/>
      <c r="BC85" s="834"/>
      <c r="BD85" s="834"/>
      <c r="BE85" s="834"/>
      <c r="BF85" s="834"/>
      <c r="BG85" s="834"/>
      <c r="BH85" s="834"/>
    </row>
    <row r="86" spans="2:60" x14ac:dyDescent="0.2">
      <c r="B86" s="834" t="s">
        <v>691</v>
      </c>
      <c r="C86" s="834"/>
      <c r="D86" s="834"/>
      <c r="E86" s="834"/>
      <c r="F86" s="834"/>
      <c r="G86" s="834"/>
      <c r="H86" s="834"/>
      <c r="I86" s="834"/>
      <c r="J86" s="834"/>
      <c r="K86" s="834"/>
      <c r="L86" s="834"/>
      <c r="M86" s="834"/>
      <c r="N86" s="834"/>
      <c r="O86" s="834"/>
      <c r="P86" s="834"/>
      <c r="Q86" s="834"/>
      <c r="R86" s="834"/>
      <c r="S86" s="834"/>
      <c r="T86" s="834"/>
      <c r="U86" s="834"/>
      <c r="V86" s="834"/>
      <c r="W86" s="834"/>
      <c r="X86" s="834"/>
      <c r="Y86" s="834"/>
      <c r="Z86" s="834"/>
      <c r="AA86" s="834"/>
      <c r="AB86" s="834"/>
      <c r="AC86" s="834"/>
      <c r="AD86" s="834"/>
      <c r="AE86" s="834"/>
      <c r="AF86" s="834"/>
      <c r="AG86" s="834"/>
      <c r="AH86" s="834"/>
      <c r="AI86" s="834"/>
      <c r="AJ86" s="834"/>
      <c r="AK86" s="834"/>
      <c r="AL86" s="834"/>
      <c r="AM86" s="834"/>
      <c r="AN86" s="834"/>
      <c r="AO86" s="834"/>
      <c r="AP86" s="834"/>
      <c r="AQ86" s="834"/>
      <c r="AR86" s="834"/>
      <c r="AS86" s="834"/>
      <c r="AT86" s="834"/>
      <c r="AU86" s="834"/>
      <c r="AV86" s="834"/>
      <c r="AW86" s="834"/>
      <c r="AX86" s="834"/>
      <c r="AY86" s="834"/>
      <c r="AZ86" s="834"/>
      <c r="BA86" s="834"/>
      <c r="BB86" s="834"/>
      <c r="BC86" s="834"/>
      <c r="BD86" s="834"/>
      <c r="BE86" s="834"/>
      <c r="BF86" s="834"/>
      <c r="BG86" s="834"/>
      <c r="BH86" s="834"/>
    </row>
    <row r="87" spans="2:60" x14ac:dyDescent="0.2">
      <c r="B87" s="834" t="s">
        <v>692</v>
      </c>
      <c r="C87" s="834"/>
      <c r="D87" s="834"/>
      <c r="E87" s="834"/>
      <c r="F87" s="834"/>
      <c r="G87" s="834"/>
      <c r="H87" s="834"/>
      <c r="I87" s="834"/>
      <c r="J87" s="834"/>
      <c r="K87" s="834"/>
      <c r="L87" s="834"/>
      <c r="M87" s="834"/>
      <c r="N87" s="834"/>
      <c r="O87" s="834"/>
      <c r="P87" s="834"/>
      <c r="Q87" s="834"/>
      <c r="R87" s="834"/>
      <c r="S87" s="834"/>
      <c r="T87" s="834"/>
      <c r="U87" s="834"/>
      <c r="V87" s="834"/>
      <c r="W87" s="834"/>
      <c r="X87" s="834"/>
      <c r="Y87" s="834"/>
      <c r="Z87" s="834"/>
      <c r="AA87" s="834"/>
      <c r="AB87" s="834"/>
      <c r="AC87" s="834"/>
      <c r="AD87" s="834"/>
      <c r="AE87" s="834"/>
      <c r="AF87" s="834"/>
      <c r="AG87" s="834"/>
      <c r="AH87" s="834"/>
      <c r="AI87" s="834"/>
      <c r="AJ87" s="834"/>
      <c r="AK87" s="834"/>
      <c r="AL87" s="834"/>
      <c r="AM87" s="834"/>
      <c r="AN87" s="834"/>
      <c r="AO87" s="834"/>
      <c r="AP87" s="834"/>
      <c r="AQ87" s="834"/>
      <c r="AR87" s="834"/>
      <c r="AS87" s="834"/>
      <c r="AT87" s="834"/>
      <c r="AU87" s="834"/>
      <c r="AV87" s="834"/>
      <c r="AW87" s="834"/>
      <c r="AX87" s="834"/>
      <c r="AY87" s="834"/>
      <c r="AZ87" s="834"/>
      <c r="BA87" s="834"/>
      <c r="BB87" s="834"/>
      <c r="BC87" s="834"/>
      <c r="BD87" s="834"/>
      <c r="BE87" s="834"/>
      <c r="BF87" s="834"/>
      <c r="BG87" s="834"/>
      <c r="BH87" s="834"/>
    </row>
    <row r="88" spans="2:60" ht="15" customHeight="1" x14ac:dyDescent="0.2">
      <c r="B88" s="841" t="s">
        <v>693</v>
      </c>
      <c r="C88" s="841"/>
      <c r="D88" s="841"/>
      <c r="E88" s="841"/>
      <c r="F88" s="841"/>
      <c r="G88" s="841"/>
      <c r="H88" s="841"/>
      <c r="I88" s="841"/>
      <c r="J88" s="841"/>
      <c r="K88" s="841"/>
      <c r="L88" s="841"/>
      <c r="M88" s="841"/>
      <c r="N88" s="841"/>
      <c r="O88" s="841"/>
      <c r="P88" s="841"/>
      <c r="Q88" s="841"/>
      <c r="R88" s="841"/>
      <c r="S88" s="841"/>
      <c r="T88" s="841"/>
      <c r="U88" s="841"/>
      <c r="V88" s="841"/>
      <c r="W88" s="841"/>
      <c r="X88" s="841"/>
      <c r="Y88" s="841"/>
      <c r="Z88" s="841"/>
      <c r="AA88" s="841"/>
      <c r="AB88" s="841"/>
      <c r="AC88" s="841"/>
      <c r="AD88" s="841"/>
      <c r="AE88" s="841"/>
      <c r="AF88" s="841"/>
      <c r="AG88" s="841"/>
      <c r="AH88" s="841"/>
      <c r="AI88" s="841"/>
      <c r="AJ88" s="841"/>
      <c r="AK88" s="841"/>
      <c r="AL88" s="841"/>
      <c r="AM88" s="841"/>
      <c r="AN88" s="841"/>
      <c r="AO88" s="841"/>
      <c r="AP88" s="841"/>
      <c r="AQ88" s="841"/>
      <c r="AR88" s="841"/>
      <c r="AS88" s="841"/>
      <c r="AT88" s="841"/>
      <c r="AU88" s="841"/>
      <c r="AV88" s="841"/>
      <c r="AW88" s="841"/>
      <c r="AX88" s="841"/>
      <c r="AY88" s="841"/>
      <c r="AZ88" s="841"/>
      <c r="BA88" s="841"/>
      <c r="BB88" s="841"/>
      <c r="BC88" s="841"/>
      <c r="BD88" s="841"/>
      <c r="BE88" s="841"/>
      <c r="BF88" s="841"/>
      <c r="BG88" s="841"/>
      <c r="BH88" s="841"/>
    </row>
    <row r="89" spans="2:60" x14ac:dyDescent="0.2">
      <c r="B89" s="834" t="s">
        <v>694</v>
      </c>
      <c r="C89" s="834"/>
      <c r="D89" s="834"/>
      <c r="E89" s="834"/>
      <c r="F89" s="834"/>
      <c r="G89" s="834"/>
      <c r="H89" s="834"/>
      <c r="I89" s="834"/>
      <c r="J89" s="834"/>
      <c r="K89" s="834"/>
      <c r="L89" s="834"/>
      <c r="M89" s="834"/>
      <c r="N89" s="834"/>
      <c r="O89" s="834"/>
      <c r="P89" s="834"/>
      <c r="Q89" s="834"/>
      <c r="R89" s="834"/>
      <c r="S89" s="834"/>
      <c r="T89" s="834"/>
      <c r="U89" s="834"/>
      <c r="V89" s="834"/>
      <c r="W89" s="834"/>
      <c r="X89" s="834"/>
      <c r="Y89" s="834"/>
      <c r="Z89" s="834"/>
      <c r="AA89" s="834"/>
      <c r="AB89" s="834"/>
      <c r="AC89" s="834"/>
      <c r="AD89" s="834"/>
      <c r="AE89" s="834"/>
      <c r="AF89" s="834"/>
      <c r="AG89" s="834"/>
      <c r="AH89" s="834"/>
      <c r="AI89" s="834"/>
      <c r="AJ89" s="834"/>
      <c r="AK89" s="834"/>
      <c r="AL89" s="834"/>
      <c r="AM89" s="834"/>
      <c r="AN89" s="834"/>
      <c r="AO89" s="834"/>
      <c r="AP89" s="834"/>
      <c r="AQ89" s="834"/>
      <c r="AR89" s="834"/>
      <c r="AS89" s="834"/>
      <c r="AT89" s="834"/>
      <c r="AU89" s="834"/>
      <c r="AV89" s="834"/>
      <c r="AW89" s="834"/>
      <c r="AX89" s="834"/>
      <c r="AY89" s="834"/>
      <c r="AZ89" s="834"/>
      <c r="BA89" s="834"/>
      <c r="BB89" s="834"/>
      <c r="BC89" s="834"/>
      <c r="BD89" s="834"/>
      <c r="BE89" s="834"/>
      <c r="BF89" s="834"/>
      <c r="BG89" s="834"/>
      <c r="BH89" s="834"/>
    </row>
  </sheetData>
  <sheetProtection formatCells="0" formatColumns="0" formatRows="0" insertColumns="0" insertRows="0" insertHyperlinks="0" deleteColumns="0" deleteRows="0" sort="0" autoFilter="0" pivotTables="0"/>
  <mergeCells count="79">
    <mergeCell ref="B28:BH28"/>
    <mergeCell ref="B52:BH52"/>
    <mergeCell ref="B53:BH53"/>
    <mergeCell ref="B54:BH54"/>
    <mergeCell ref="B55:BH55"/>
    <mergeCell ref="B29:BH29"/>
    <mergeCell ref="B30:BH30"/>
    <mergeCell ref="B31:BH31"/>
    <mergeCell ref="B32:BH32"/>
    <mergeCell ref="B33:BH33"/>
    <mergeCell ref="B34:BH34"/>
    <mergeCell ref="B35:BH35"/>
    <mergeCell ref="B36:BH36"/>
    <mergeCell ref="B37:BH37"/>
    <mergeCell ref="B38:BH38"/>
    <mergeCell ref="B39:BH39"/>
    <mergeCell ref="B56:BH56"/>
    <mergeCell ref="B47:BH47"/>
    <mergeCell ref="B48:BH48"/>
    <mergeCell ref="B49:BH49"/>
    <mergeCell ref="B50:BH50"/>
    <mergeCell ref="B51:BH51"/>
    <mergeCell ref="B40:BH40"/>
    <mergeCell ref="B89:BH89"/>
    <mergeCell ref="B84:BH84"/>
    <mergeCell ref="B85:BH85"/>
    <mergeCell ref="B86:BH86"/>
    <mergeCell ref="B87:BH87"/>
    <mergeCell ref="B88:BH88"/>
    <mergeCell ref="B79:BH79"/>
    <mergeCell ref="B80:BH80"/>
    <mergeCell ref="B81:BH81"/>
    <mergeCell ref="B82:BH82"/>
    <mergeCell ref="B83:BH83"/>
    <mergeCell ref="B73:BH73"/>
    <mergeCell ref="B74:BH74"/>
    <mergeCell ref="B76:BH76"/>
    <mergeCell ref="B77:BH77"/>
    <mergeCell ref="B78:BH78"/>
    <mergeCell ref="B75:BH75"/>
    <mergeCell ref="B68:BH68"/>
    <mergeCell ref="B69:BH69"/>
    <mergeCell ref="B70:BH70"/>
    <mergeCell ref="B71:BH71"/>
    <mergeCell ref="B72:BH72"/>
    <mergeCell ref="B63:BH63"/>
    <mergeCell ref="B64:BH64"/>
    <mergeCell ref="B65:BH65"/>
    <mergeCell ref="B66:BH66"/>
    <mergeCell ref="B67:BH67"/>
    <mergeCell ref="B61:BH61"/>
    <mergeCell ref="B62:BH62"/>
    <mergeCell ref="A4:A7"/>
    <mergeCell ref="B4:B7"/>
    <mergeCell ref="C4:AP4"/>
    <mergeCell ref="C6:AP6"/>
    <mergeCell ref="B42:BH42"/>
    <mergeCell ref="B43:BH43"/>
    <mergeCell ref="B44:BH44"/>
    <mergeCell ref="B45:BH45"/>
    <mergeCell ref="B46:BH46"/>
    <mergeCell ref="B57:BH57"/>
    <mergeCell ref="B41:BH41"/>
    <mergeCell ref="B58:BH58"/>
    <mergeCell ref="B59:BH59"/>
    <mergeCell ref="B60:BH60"/>
    <mergeCell ref="C2:AP2"/>
    <mergeCell ref="CE6:CP6"/>
    <mergeCell ref="CQ6:DB6"/>
    <mergeCell ref="CG26:CS26"/>
    <mergeCell ref="CP17:DB17"/>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20"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election activeCell="R2" sqref="R2"/>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196</v>
      </c>
      <c r="C1" s="91"/>
      <c r="D1" s="91"/>
      <c r="N1" s="790" t="s">
        <v>240</v>
      </c>
      <c r="O1" s="790"/>
    </row>
    <row r="2" spans="1:59" ht="15" x14ac:dyDescent="0.25">
      <c r="B2" s="93"/>
      <c r="C2" s="355" t="s">
        <v>857</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55" t="s">
        <v>863</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66" t="s">
        <v>197</v>
      </c>
      <c r="B5" s="847" t="s">
        <v>249</v>
      </c>
      <c r="C5" s="772" t="s">
        <v>205</v>
      </c>
      <c r="D5" s="775" t="s">
        <v>206</v>
      </c>
      <c r="E5" s="776"/>
      <c r="F5" s="776"/>
      <c r="G5" s="776"/>
      <c r="H5" s="776"/>
      <c r="I5" s="776"/>
      <c r="J5" s="777"/>
      <c r="K5" s="775" t="s">
        <v>207</v>
      </c>
      <c r="L5" s="776"/>
      <c r="M5" s="776"/>
      <c r="N5" s="776"/>
      <c r="O5" s="776"/>
      <c r="P5" s="776"/>
      <c r="Q5" s="777"/>
      <c r="R5" s="797" t="s">
        <v>208</v>
      </c>
      <c r="S5" s="798"/>
      <c r="T5" s="798"/>
      <c r="U5" s="798"/>
      <c r="V5" s="798"/>
      <c r="W5" s="798"/>
      <c r="X5" s="799"/>
      <c r="Y5" s="797" t="s">
        <v>209</v>
      </c>
      <c r="Z5" s="798"/>
      <c r="AA5" s="798"/>
      <c r="AB5" s="798"/>
      <c r="AC5" s="798"/>
      <c r="AD5" s="798"/>
      <c r="AE5" s="799"/>
      <c r="AF5" s="775" t="s">
        <v>210</v>
      </c>
      <c r="AG5" s="776"/>
      <c r="AH5" s="776"/>
      <c r="AI5" s="776"/>
      <c r="AJ5" s="776"/>
      <c r="AK5" s="776"/>
      <c r="AL5" s="776"/>
      <c r="AM5" s="776"/>
      <c r="AN5" s="776"/>
      <c r="AO5" s="776"/>
      <c r="AP5" s="776"/>
      <c r="AQ5" s="776"/>
      <c r="AR5" s="776"/>
      <c r="AS5" s="777"/>
      <c r="AT5" s="804" t="s">
        <v>211</v>
      </c>
      <c r="AU5" s="805"/>
      <c r="AV5" s="805"/>
      <c r="AW5" s="805"/>
      <c r="AX5" s="805"/>
      <c r="AY5" s="805"/>
      <c r="AZ5" s="806"/>
      <c r="BA5" s="854" t="s">
        <v>212</v>
      </c>
      <c r="BB5" s="855"/>
      <c r="BC5" s="855"/>
      <c r="BD5" s="855"/>
      <c r="BE5" s="855"/>
      <c r="BF5" s="855"/>
      <c r="BG5" s="856"/>
    </row>
    <row r="6" spans="1:59" ht="28.5" customHeight="1" thickBot="1" x14ac:dyDescent="0.25">
      <c r="A6" s="767"/>
      <c r="B6" s="848"/>
      <c r="C6" s="773"/>
      <c r="D6" s="778"/>
      <c r="E6" s="779"/>
      <c r="F6" s="779"/>
      <c r="G6" s="779"/>
      <c r="H6" s="779"/>
      <c r="I6" s="779"/>
      <c r="J6" s="780"/>
      <c r="K6" s="778"/>
      <c r="L6" s="779"/>
      <c r="M6" s="779"/>
      <c r="N6" s="779"/>
      <c r="O6" s="779"/>
      <c r="P6" s="779"/>
      <c r="Q6" s="780"/>
      <c r="R6" s="800"/>
      <c r="S6" s="801"/>
      <c r="T6" s="801"/>
      <c r="U6" s="801"/>
      <c r="V6" s="801"/>
      <c r="W6" s="801"/>
      <c r="X6" s="802"/>
      <c r="Y6" s="843"/>
      <c r="Z6" s="844"/>
      <c r="AA6" s="844"/>
      <c r="AB6" s="844"/>
      <c r="AC6" s="844"/>
      <c r="AD6" s="844"/>
      <c r="AE6" s="845"/>
      <c r="AF6" s="778" t="s">
        <v>213</v>
      </c>
      <c r="AG6" s="779"/>
      <c r="AH6" s="779"/>
      <c r="AI6" s="779"/>
      <c r="AJ6" s="779"/>
      <c r="AK6" s="779"/>
      <c r="AL6" s="779"/>
      <c r="AM6" s="779" t="s">
        <v>168</v>
      </c>
      <c r="AN6" s="779"/>
      <c r="AO6" s="779"/>
      <c r="AP6" s="779"/>
      <c r="AQ6" s="779"/>
      <c r="AR6" s="779"/>
      <c r="AS6" s="780"/>
      <c r="AT6" s="778" t="s">
        <v>214</v>
      </c>
      <c r="AU6" s="779"/>
      <c r="AV6" s="779"/>
      <c r="AW6" s="779"/>
      <c r="AX6" s="779"/>
      <c r="AY6" s="779"/>
      <c r="AZ6" s="780"/>
      <c r="BA6" s="857"/>
      <c r="BB6" s="858"/>
      <c r="BC6" s="858"/>
      <c r="BD6" s="858"/>
      <c r="BE6" s="858"/>
      <c r="BF6" s="858"/>
      <c r="BG6" s="859"/>
    </row>
    <row r="7" spans="1:59" ht="12.75" customHeight="1" x14ac:dyDescent="0.2">
      <c r="A7" s="767"/>
      <c r="B7" s="848"/>
      <c r="C7" s="773"/>
      <c r="D7" s="787" t="s">
        <v>215</v>
      </c>
      <c r="E7" s="788" t="s">
        <v>226</v>
      </c>
      <c r="F7" s="788"/>
      <c r="G7" s="788"/>
      <c r="H7" s="788"/>
      <c r="I7" s="788"/>
      <c r="J7" s="789"/>
      <c r="K7" s="787" t="s">
        <v>215</v>
      </c>
      <c r="L7" s="788" t="s">
        <v>226</v>
      </c>
      <c r="M7" s="788"/>
      <c r="N7" s="788"/>
      <c r="O7" s="788"/>
      <c r="P7" s="788"/>
      <c r="Q7" s="789"/>
      <c r="R7" s="787" t="s">
        <v>215</v>
      </c>
      <c r="S7" s="788" t="s">
        <v>226</v>
      </c>
      <c r="T7" s="788"/>
      <c r="U7" s="788"/>
      <c r="V7" s="788"/>
      <c r="W7" s="788"/>
      <c r="X7" s="789"/>
      <c r="Y7" s="853" t="s">
        <v>215</v>
      </c>
      <c r="Z7" s="788" t="s">
        <v>226</v>
      </c>
      <c r="AA7" s="788"/>
      <c r="AB7" s="788"/>
      <c r="AC7" s="788"/>
      <c r="AD7" s="788"/>
      <c r="AE7" s="789"/>
      <c r="AF7" s="787" t="s">
        <v>215</v>
      </c>
      <c r="AG7" s="788" t="s">
        <v>226</v>
      </c>
      <c r="AH7" s="788"/>
      <c r="AI7" s="788"/>
      <c r="AJ7" s="788"/>
      <c r="AK7" s="788"/>
      <c r="AL7" s="789"/>
      <c r="AM7" s="850" t="s">
        <v>215</v>
      </c>
      <c r="AN7" s="788" t="s">
        <v>226</v>
      </c>
      <c r="AO7" s="788"/>
      <c r="AP7" s="788"/>
      <c r="AQ7" s="788"/>
      <c r="AR7" s="788"/>
      <c r="AS7" s="789"/>
      <c r="AT7" s="787" t="s">
        <v>215</v>
      </c>
      <c r="AU7" s="851" t="s">
        <v>226</v>
      </c>
      <c r="AV7" s="851"/>
      <c r="AW7" s="851"/>
      <c r="AX7" s="851"/>
      <c r="AY7" s="851"/>
      <c r="AZ7" s="852"/>
      <c r="BA7" s="860" t="s">
        <v>215</v>
      </c>
      <c r="BB7" s="851" t="s">
        <v>226</v>
      </c>
      <c r="BC7" s="851"/>
      <c r="BD7" s="851"/>
      <c r="BE7" s="851"/>
      <c r="BF7" s="851"/>
      <c r="BG7" s="852"/>
    </row>
    <row r="8" spans="1:59" ht="48" customHeight="1" x14ac:dyDescent="0.2">
      <c r="A8" s="846"/>
      <c r="B8" s="849"/>
      <c r="C8" s="774"/>
      <c r="D8" s="787"/>
      <c r="E8" s="78" t="s">
        <v>227</v>
      </c>
      <c r="F8" s="356" t="s">
        <v>228</v>
      </c>
      <c r="G8" s="356" t="s">
        <v>229</v>
      </c>
      <c r="H8" s="78" t="s">
        <v>230</v>
      </c>
      <c r="I8" s="356" t="s">
        <v>231</v>
      </c>
      <c r="J8" s="115" t="s">
        <v>232</v>
      </c>
      <c r="K8" s="787"/>
      <c r="L8" s="78" t="s">
        <v>227</v>
      </c>
      <c r="M8" s="356" t="s">
        <v>228</v>
      </c>
      <c r="N8" s="356" t="s">
        <v>229</v>
      </c>
      <c r="O8" s="78" t="s">
        <v>230</v>
      </c>
      <c r="P8" s="356" t="s">
        <v>231</v>
      </c>
      <c r="Q8" s="115" t="s">
        <v>232</v>
      </c>
      <c r="R8" s="787"/>
      <c r="S8" s="78" t="s">
        <v>227</v>
      </c>
      <c r="T8" s="356" t="s">
        <v>228</v>
      </c>
      <c r="U8" s="356" t="s">
        <v>229</v>
      </c>
      <c r="V8" s="78" t="s">
        <v>230</v>
      </c>
      <c r="W8" s="356" t="s">
        <v>231</v>
      </c>
      <c r="X8" s="115" t="s">
        <v>232</v>
      </c>
      <c r="Y8" s="787"/>
      <c r="Z8" s="78" t="s">
        <v>227</v>
      </c>
      <c r="AA8" s="356" t="s">
        <v>228</v>
      </c>
      <c r="AB8" s="356" t="s">
        <v>229</v>
      </c>
      <c r="AC8" s="78" t="s">
        <v>230</v>
      </c>
      <c r="AD8" s="356" t="s">
        <v>231</v>
      </c>
      <c r="AE8" s="115" t="s">
        <v>232</v>
      </c>
      <c r="AF8" s="787"/>
      <c r="AG8" s="78" t="s">
        <v>227</v>
      </c>
      <c r="AH8" s="356" t="s">
        <v>228</v>
      </c>
      <c r="AI8" s="356" t="s">
        <v>229</v>
      </c>
      <c r="AJ8" s="78" t="s">
        <v>230</v>
      </c>
      <c r="AK8" s="356" t="s">
        <v>231</v>
      </c>
      <c r="AL8" s="115" t="s">
        <v>232</v>
      </c>
      <c r="AM8" s="850"/>
      <c r="AN8" s="78" t="s">
        <v>227</v>
      </c>
      <c r="AO8" s="356" t="s">
        <v>228</v>
      </c>
      <c r="AP8" s="356" t="s">
        <v>229</v>
      </c>
      <c r="AQ8" s="78" t="s">
        <v>230</v>
      </c>
      <c r="AR8" s="356" t="s">
        <v>231</v>
      </c>
      <c r="AS8" s="115" t="s">
        <v>232</v>
      </c>
      <c r="AT8" s="787"/>
      <c r="AU8" s="78" t="s">
        <v>227</v>
      </c>
      <c r="AV8" s="356" t="s">
        <v>228</v>
      </c>
      <c r="AW8" s="356" t="s">
        <v>229</v>
      </c>
      <c r="AX8" s="78" t="s">
        <v>230</v>
      </c>
      <c r="AY8" s="356" t="s">
        <v>231</v>
      </c>
      <c r="AZ8" s="115" t="s">
        <v>232</v>
      </c>
      <c r="BA8" s="860"/>
      <c r="BB8" s="78" t="s">
        <v>227</v>
      </c>
      <c r="BC8" s="356" t="s">
        <v>228</v>
      </c>
      <c r="BD8" s="356" t="s">
        <v>229</v>
      </c>
      <c r="BE8" s="78" t="s">
        <v>230</v>
      </c>
      <c r="BF8" s="356" t="s">
        <v>231</v>
      </c>
      <c r="BG8" s="115" t="s">
        <v>232</v>
      </c>
    </row>
    <row r="9" spans="1:59" x14ac:dyDescent="0.2">
      <c r="A9" s="94"/>
      <c r="B9" s="130" t="s">
        <v>201</v>
      </c>
      <c r="C9" s="131"/>
      <c r="D9" s="119">
        <f>E9+F9+G9+H9+I9+J9</f>
        <v>148</v>
      </c>
      <c r="E9" s="97">
        <f t="shared" ref="E9:J9" si="0">SUM(E10:E56)</f>
        <v>115</v>
      </c>
      <c r="F9" s="97">
        <f t="shared" si="0"/>
        <v>4</v>
      </c>
      <c r="G9" s="97">
        <f t="shared" si="0"/>
        <v>1</v>
      </c>
      <c r="H9" s="97">
        <f t="shared" si="0"/>
        <v>2</v>
      </c>
      <c r="I9" s="97">
        <f t="shared" si="0"/>
        <v>26</v>
      </c>
      <c r="J9" s="120">
        <f t="shared" si="0"/>
        <v>0</v>
      </c>
      <c r="K9" s="119">
        <f>L9+M9+N9+O9+P9+Q9</f>
        <v>1488</v>
      </c>
      <c r="L9" s="97">
        <f t="shared" ref="L9:Q9" si="1">SUM(L10:L56)</f>
        <v>296</v>
      </c>
      <c r="M9" s="97">
        <f t="shared" si="1"/>
        <v>16</v>
      </c>
      <c r="N9" s="97">
        <f>SUM(N10:N56)</f>
        <v>0</v>
      </c>
      <c r="O9" s="97">
        <f t="shared" si="1"/>
        <v>161</v>
      </c>
      <c r="P9" s="97">
        <f t="shared" si="1"/>
        <v>1015</v>
      </c>
      <c r="Q9" s="120">
        <f t="shared" si="1"/>
        <v>0</v>
      </c>
      <c r="R9" s="119">
        <f>S9+T9+U9+V9+W9+X9</f>
        <v>1636</v>
      </c>
      <c r="S9" s="97">
        <f>SUM(S10:S56)</f>
        <v>411</v>
      </c>
      <c r="T9" s="97">
        <f t="shared" ref="T9:X9" si="2">SUM(T10:T56)</f>
        <v>20</v>
      </c>
      <c r="U9" s="97">
        <f t="shared" si="2"/>
        <v>1</v>
      </c>
      <c r="V9" s="97">
        <f t="shared" si="2"/>
        <v>163</v>
      </c>
      <c r="W9" s="97">
        <f t="shared" si="2"/>
        <v>1041</v>
      </c>
      <c r="X9" s="120">
        <f t="shared" si="2"/>
        <v>0</v>
      </c>
      <c r="Y9" s="119">
        <f>Z9+AA9+AB9+AC9+AD9+AE9</f>
        <v>1457</v>
      </c>
      <c r="Z9" s="97">
        <f t="shared" ref="Z9:AE9" si="3">SUM(Z10:Z56)</f>
        <v>265</v>
      </c>
      <c r="AA9" s="97">
        <f t="shared" si="3"/>
        <v>14</v>
      </c>
      <c r="AB9" s="97">
        <f t="shared" si="3"/>
        <v>0</v>
      </c>
      <c r="AC9" s="97">
        <f t="shared" si="3"/>
        <v>155</v>
      </c>
      <c r="AD9" s="97">
        <f t="shared" si="3"/>
        <v>1023</v>
      </c>
      <c r="AE9" s="120">
        <f t="shared" si="3"/>
        <v>0</v>
      </c>
      <c r="AF9" s="119">
        <f>AG9+AH9+AI9+AJ9+AK9+AL9</f>
        <v>1328</v>
      </c>
      <c r="AG9" s="97">
        <f t="shared" ref="AG9:AL9" si="4">SUM(AG10:AG56)</f>
        <v>189</v>
      </c>
      <c r="AH9" s="97">
        <f t="shared" si="4"/>
        <v>7</v>
      </c>
      <c r="AI9" s="97">
        <f t="shared" si="4"/>
        <v>0</v>
      </c>
      <c r="AJ9" s="97">
        <f t="shared" si="4"/>
        <v>148</v>
      </c>
      <c r="AK9" s="97">
        <f t="shared" si="4"/>
        <v>984</v>
      </c>
      <c r="AL9" s="97">
        <f t="shared" si="4"/>
        <v>0</v>
      </c>
      <c r="AM9" s="97">
        <f>AN9+AO9+AP9+AQ9+AR9+AS9</f>
        <v>129</v>
      </c>
      <c r="AN9" s="97">
        <f t="shared" ref="AN9:AS9" si="5">SUM(AN10:AN56)</f>
        <v>76</v>
      </c>
      <c r="AO9" s="97">
        <f t="shared" si="5"/>
        <v>7</v>
      </c>
      <c r="AP9" s="97">
        <f>SUM(AP10:AP56)</f>
        <v>0</v>
      </c>
      <c r="AQ9" s="97">
        <f t="shared" si="5"/>
        <v>7</v>
      </c>
      <c r="AR9" s="97">
        <f t="shared" si="5"/>
        <v>39</v>
      </c>
      <c r="AS9" s="120">
        <f t="shared" si="5"/>
        <v>0</v>
      </c>
      <c r="AT9" s="119">
        <f>AU9+AV9+AW9+AX9+AY9+AZ9</f>
        <v>1355</v>
      </c>
      <c r="AU9" s="97">
        <f t="shared" ref="AU9:AZ9" si="6">SUM(AU10:AU56)</f>
        <v>178</v>
      </c>
      <c r="AV9" s="97">
        <f t="shared" si="6"/>
        <v>13</v>
      </c>
      <c r="AW9" s="97">
        <f>SUM(AW10:AW56)</f>
        <v>0</v>
      </c>
      <c r="AX9" s="97">
        <f t="shared" si="6"/>
        <v>152</v>
      </c>
      <c r="AY9" s="97">
        <f t="shared" si="6"/>
        <v>1012</v>
      </c>
      <c r="AZ9" s="120">
        <f t="shared" si="6"/>
        <v>0</v>
      </c>
      <c r="BA9" s="119">
        <f>BB9+BC9+BD9+BE9+BF9+BG9</f>
        <v>179</v>
      </c>
      <c r="BB9" s="97">
        <f t="shared" ref="BB9:BG9" si="7">SUM(BB10:BB56)</f>
        <v>146</v>
      </c>
      <c r="BC9" s="97">
        <f t="shared" si="7"/>
        <v>6</v>
      </c>
      <c r="BD9" s="97">
        <f t="shared" si="7"/>
        <v>1</v>
      </c>
      <c r="BE9" s="97">
        <f t="shared" si="7"/>
        <v>8</v>
      </c>
      <c r="BF9" s="97">
        <f t="shared" si="7"/>
        <v>18</v>
      </c>
      <c r="BG9" s="120">
        <f t="shared" si="7"/>
        <v>0</v>
      </c>
    </row>
    <row r="10" spans="1:59" x14ac:dyDescent="0.2">
      <c r="A10" s="94">
        <v>1</v>
      </c>
      <c r="B10" s="132" t="s">
        <v>830</v>
      </c>
      <c r="C10" s="121"/>
      <c r="D10" s="119">
        <f t="shared" ref="D10:D56" si="8">E10+F10+G10+H10+I10+J10</f>
        <v>34</v>
      </c>
      <c r="E10" s="122">
        <v>27</v>
      </c>
      <c r="F10" s="80">
        <v>2</v>
      </c>
      <c r="G10" s="80">
        <v>0</v>
      </c>
      <c r="H10" s="80">
        <v>1</v>
      </c>
      <c r="I10" s="80">
        <v>4</v>
      </c>
      <c r="J10" s="99">
        <v>0</v>
      </c>
      <c r="K10" s="119">
        <f t="shared" ref="K10:K56" si="9">L10+M10+N10+O10+P10+Q10</f>
        <v>367</v>
      </c>
      <c r="L10" s="80">
        <v>69</v>
      </c>
      <c r="M10" s="80">
        <v>9</v>
      </c>
      <c r="N10" s="80">
        <v>0</v>
      </c>
      <c r="O10" s="80">
        <v>41</v>
      </c>
      <c r="P10" s="80">
        <v>248</v>
      </c>
      <c r="Q10" s="99">
        <v>0</v>
      </c>
      <c r="R10" s="119">
        <f t="shared" ref="R10:R56" si="10">S10+T10+U10+V10+W10+X10</f>
        <v>401</v>
      </c>
      <c r="S10" s="96">
        <f t="shared" ref="S10:S56" si="11">E10+L10</f>
        <v>96</v>
      </c>
      <c r="T10" s="96">
        <f t="shared" ref="T10:T56" si="12">F10+M10</f>
        <v>11</v>
      </c>
      <c r="U10" s="96">
        <f t="shared" ref="U10:U56" si="13">G10+N10</f>
        <v>0</v>
      </c>
      <c r="V10" s="96">
        <f t="shared" ref="V10:V56" si="14">H10+O10</f>
        <v>42</v>
      </c>
      <c r="W10" s="96">
        <f t="shared" ref="W10:W56" si="15">I10+P10</f>
        <v>252</v>
      </c>
      <c r="X10" s="96">
        <f t="shared" ref="X10:X56" si="16">J10+Q10</f>
        <v>0</v>
      </c>
      <c r="Y10" s="119">
        <f t="shared" ref="Y10:Y56" si="17">Z10+AA10+AB10+AC10+AD10+AE10</f>
        <v>351</v>
      </c>
      <c r="Z10" s="96">
        <f t="shared" ref="Z10:Z56" si="18">AG10+AN10</f>
        <v>59</v>
      </c>
      <c r="AA10" s="96">
        <f t="shared" ref="AA10:AA56" si="19">AH10+AO10</f>
        <v>7</v>
      </c>
      <c r="AB10" s="97">
        <f t="shared" ref="AB10:AB56" si="20">AI10+AP10</f>
        <v>0</v>
      </c>
      <c r="AC10" s="96">
        <f t="shared" ref="AC10:AC56" si="21">AJ10+AQ10</f>
        <v>37</v>
      </c>
      <c r="AD10" s="96">
        <f t="shared" ref="AD10:AD56" si="22">AK10+AR10</f>
        <v>248</v>
      </c>
      <c r="AE10" s="98">
        <f t="shared" ref="AE10:AE56" si="23">AL10+AS10</f>
        <v>0</v>
      </c>
      <c r="AF10" s="119">
        <f t="shared" ref="AF10:AF56" si="24">AG10+AH10+AI10+AJ10+AK10+AL10</f>
        <v>323</v>
      </c>
      <c r="AG10" s="80">
        <v>49</v>
      </c>
      <c r="AH10" s="80">
        <v>3</v>
      </c>
      <c r="AI10" s="80">
        <v>0</v>
      </c>
      <c r="AJ10" s="80">
        <v>36</v>
      </c>
      <c r="AK10" s="80">
        <v>235</v>
      </c>
      <c r="AL10" s="80">
        <v>0</v>
      </c>
      <c r="AM10" s="97">
        <f t="shared" ref="AM10:AM56" si="25">AN10+AO10+AP10+AQ10+AR10+AS10</f>
        <v>28</v>
      </c>
      <c r="AN10" s="80">
        <v>10</v>
      </c>
      <c r="AO10" s="80">
        <v>4</v>
      </c>
      <c r="AP10" s="80">
        <v>0</v>
      </c>
      <c r="AQ10" s="80">
        <v>1</v>
      </c>
      <c r="AR10" s="80">
        <v>13</v>
      </c>
      <c r="AS10" s="99">
        <v>0</v>
      </c>
      <c r="AT10" s="119">
        <f t="shared" ref="AT10:AT56" si="26">AU10+AV10+AW10+AX10+AY10+AZ10</f>
        <v>329</v>
      </c>
      <c r="AU10" s="80">
        <v>40</v>
      </c>
      <c r="AV10" s="80">
        <v>6</v>
      </c>
      <c r="AW10" s="80">
        <v>0</v>
      </c>
      <c r="AX10" s="80">
        <v>36</v>
      </c>
      <c r="AY10" s="80">
        <v>247</v>
      </c>
      <c r="AZ10" s="99">
        <v>0</v>
      </c>
      <c r="BA10" s="119">
        <f t="shared" ref="BA10:BA56" si="27">BB10+BC10+BD10+BE10+BF10+BG10</f>
        <v>50</v>
      </c>
      <c r="BB10" s="96">
        <f t="shared" ref="BB10:BB56" si="28">S10-Z10</f>
        <v>37</v>
      </c>
      <c r="BC10" s="96">
        <f t="shared" ref="BC10:BC56" si="29">T10-AA10</f>
        <v>4</v>
      </c>
      <c r="BD10" s="97">
        <f t="shared" ref="BD10:BD56" si="30">U10-AB10</f>
        <v>0</v>
      </c>
      <c r="BE10" s="96">
        <f t="shared" ref="BE10:BE56" si="31">V10-AC10</f>
        <v>5</v>
      </c>
      <c r="BF10" s="96">
        <f t="shared" ref="BF10:BF56" si="32">W10-AD10</f>
        <v>4</v>
      </c>
      <c r="BG10" s="98">
        <f t="shared" ref="BG10:BG56" si="33">X10-AE10</f>
        <v>0</v>
      </c>
    </row>
    <row r="11" spans="1:59" x14ac:dyDescent="0.2">
      <c r="A11" s="94">
        <v>2</v>
      </c>
      <c r="B11" s="132" t="s">
        <v>831</v>
      </c>
      <c r="C11" s="121"/>
      <c r="D11" s="119">
        <f t="shared" si="8"/>
        <v>59</v>
      </c>
      <c r="E11" s="122">
        <v>50</v>
      </c>
      <c r="F11" s="80">
        <v>1</v>
      </c>
      <c r="G11" s="80">
        <v>1</v>
      </c>
      <c r="H11" s="80">
        <v>0</v>
      </c>
      <c r="I11" s="80">
        <v>7</v>
      </c>
      <c r="J11" s="99">
        <v>0</v>
      </c>
      <c r="K11" s="119">
        <f t="shared" si="9"/>
        <v>381</v>
      </c>
      <c r="L11" s="80">
        <v>137</v>
      </c>
      <c r="M11" s="80">
        <v>4</v>
      </c>
      <c r="N11" s="80">
        <v>0</v>
      </c>
      <c r="O11" s="80">
        <v>31</v>
      </c>
      <c r="P11" s="80">
        <v>209</v>
      </c>
      <c r="Q11" s="99">
        <v>0</v>
      </c>
      <c r="R11" s="119">
        <f t="shared" si="10"/>
        <v>440</v>
      </c>
      <c r="S11" s="96">
        <f t="shared" si="11"/>
        <v>187</v>
      </c>
      <c r="T11" s="96">
        <f t="shared" si="12"/>
        <v>5</v>
      </c>
      <c r="U11" s="96">
        <f t="shared" si="13"/>
        <v>1</v>
      </c>
      <c r="V11" s="96">
        <f t="shared" si="14"/>
        <v>31</v>
      </c>
      <c r="W11" s="96">
        <f t="shared" si="15"/>
        <v>216</v>
      </c>
      <c r="X11" s="96">
        <f t="shared" si="16"/>
        <v>0</v>
      </c>
      <c r="Y11" s="119">
        <f t="shared" si="17"/>
        <v>355</v>
      </c>
      <c r="Z11" s="96">
        <f t="shared" si="18"/>
        <v>116</v>
      </c>
      <c r="AA11" s="96">
        <f t="shared" si="19"/>
        <v>4</v>
      </c>
      <c r="AB11" s="97">
        <f t="shared" si="20"/>
        <v>0</v>
      </c>
      <c r="AC11" s="96">
        <f t="shared" si="21"/>
        <v>31</v>
      </c>
      <c r="AD11" s="96">
        <f t="shared" si="22"/>
        <v>204</v>
      </c>
      <c r="AE11" s="98">
        <f t="shared" si="23"/>
        <v>0</v>
      </c>
      <c r="AF11" s="119">
        <f t="shared" si="24"/>
        <v>316</v>
      </c>
      <c r="AG11" s="80">
        <v>87</v>
      </c>
      <c r="AH11" s="80">
        <v>2</v>
      </c>
      <c r="AI11" s="80">
        <v>0</v>
      </c>
      <c r="AJ11" s="80">
        <v>30</v>
      </c>
      <c r="AK11" s="80">
        <v>197</v>
      </c>
      <c r="AL11" s="80">
        <v>0</v>
      </c>
      <c r="AM11" s="97">
        <f t="shared" si="25"/>
        <v>39</v>
      </c>
      <c r="AN11" s="80">
        <v>29</v>
      </c>
      <c r="AO11" s="80">
        <v>2</v>
      </c>
      <c r="AP11" s="80">
        <v>0</v>
      </c>
      <c r="AQ11" s="80">
        <v>1</v>
      </c>
      <c r="AR11" s="80">
        <v>7</v>
      </c>
      <c r="AS11" s="99">
        <v>0</v>
      </c>
      <c r="AT11" s="119">
        <f t="shared" si="26"/>
        <v>306</v>
      </c>
      <c r="AU11" s="80">
        <v>77</v>
      </c>
      <c r="AV11" s="80">
        <v>4</v>
      </c>
      <c r="AW11" s="80">
        <v>0</v>
      </c>
      <c r="AX11" s="80">
        <v>31</v>
      </c>
      <c r="AY11" s="80">
        <v>194</v>
      </c>
      <c r="AZ11" s="99">
        <v>0</v>
      </c>
      <c r="BA11" s="119">
        <f t="shared" si="27"/>
        <v>85</v>
      </c>
      <c r="BB11" s="96">
        <f t="shared" si="28"/>
        <v>71</v>
      </c>
      <c r="BC11" s="96">
        <f t="shared" si="29"/>
        <v>1</v>
      </c>
      <c r="BD11" s="97">
        <f t="shared" si="30"/>
        <v>1</v>
      </c>
      <c r="BE11" s="96">
        <f t="shared" si="31"/>
        <v>0</v>
      </c>
      <c r="BF11" s="96">
        <f t="shared" si="32"/>
        <v>12</v>
      </c>
      <c r="BG11" s="98">
        <f t="shared" si="33"/>
        <v>0</v>
      </c>
    </row>
    <row r="12" spans="1:59" x14ac:dyDescent="0.2">
      <c r="A12" s="94">
        <v>3</v>
      </c>
      <c r="B12" s="132" t="s">
        <v>832</v>
      </c>
      <c r="C12" s="121"/>
      <c r="D12" s="119">
        <f t="shared" si="8"/>
        <v>11</v>
      </c>
      <c r="E12" s="122">
        <v>2</v>
      </c>
      <c r="F12" s="80">
        <v>0</v>
      </c>
      <c r="G12" s="80">
        <v>0</v>
      </c>
      <c r="H12" s="80">
        <v>1</v>
      </c>
      <c r="I12" s="80">
        <v>8</v>
      </c>
      <c r="J12" s="99">
        <v>0</v>
      </c>
      <c r="K12" s="119">
        <f t="shared" si="9"/>
        <v>360</v>
      </c>
      <c r="L12" s="80">
        <v>13</v>
      </c>
      <c r="M12" s="80">
        <v>0</v>
      </c>
      <c r="N12" s="80">
        <v>0</v>
      </c>
      <c r="O12" s="80">
        <v>37</v>
      </c>
      <c r="P12" s="80">
        <v>310</v>
      </c>
      <c r="Q12" s="99">
        <v>0</v>
      </c>
      <c r="R12" s="119">
        <f t="shared" si="10"/>
        <v>371</v>
      </c>
      <c r="S12" s="96">
        <f t="shared" si="11"/>
        <v>15</v>
      </c>
      <c r="T12" s="96">
        <f t="shared" si="12"/>
        <v>0</v>
      </c>
      <c r="U12" s="96">
        <f t="shared" si="13"/>
        <v>0</v>
      </c>
      <c r="V12" s="96">
        <f t="shared" si="14"/>
        <v>38</v>
      </c>
      <c r="W12" s="96">
        <f t="shared" si="15"/>
        <v>318</v>
      </c>
      <c r="X12" s="96">
        <f t="shared" si="16"/>
        <v>0</v>
      </c>
      <c r="Y12" s="119">
        <f t="shared" si="17"/>
        <v>369</v>
      </c>
      <c r="Z12" s="96">
        <f t="shared" si="18"/>
        <v>13</v>
      </c>
      <c r="AA12" s="96">
        <f t="shared" si="19"/>
        <v>0</v>
      </c>
      <c r="AB12" s="97">
        <f t="shared" si="20"/>
        <v>0</v>
      </c>
      <c r="AC12" s="96">
        <f t="shared" si="21"/>
        <v>38</v>
      </c>
      <c r="AD12" s="96">
        <f t="shared" si="22"/>
        <v>318</v>
      </c>
      <c r="AE12" s="98">
        <f t="shared" si="23"/>
        <v>0</v>
      </c>
      <c r="AF12" s="119">
        <f t="shared" si="24"/>
        <v>345</v>
      </c>
      <c r="AG12" s="80">
        <v>1</v>
      </c>
      <c r="AH12" s="80">
        <v>0</v>
      </c>
      <c r="AI12" s="80">
        <v>0</v>
      </c>
      <c r="AJ12" s="80">
        <v>37</v>
      </c>
      <c r="AK12" s="80">
        <v>307</v>
      </c>
      <c r="AL12" s="80">
        <v>0</v>
      </c>
      <c r="AM12" s="97">
        <f t="shared" si="25"/>
        <v>24</v>
      </c>
      <c r="AN12" s="80">
        <v>12</v>
      </c>
      <c r="AO12" s="80">
        <v>0</v>
      </c>
      <c r="AP12" s="80">
        <v>0</v>
      </c>
      <c r="AQ12" s="80">
        <v>1</v>
      </c>
      <c r="AR12" s="80">
        <v>11</v>
      </c>
      <c r="AS12" s="99">
        <v>0</v>
      </c>
      <c r="AT12" s="119">
        <f t="shared" si="26"/>
        <v>367</v>
      </c>
      <c r="AU12" s="80">
        <v>12</v>
      </c>
      <c r="AV12" s="80">
        <v>0</v>
      </c>
      <c r="AW12" s="80">
        <v>0</v>
      </c>
      <c r="AX12" s="80">
        <v>37</v>
      </c>
      <c r="AY12" s="80">
        <v>318</v>
      </c>
      <c r="AZ12" s="99"/>
      <c r="BA12" s="119">
        <f t="shared" si="27"/>
        <v>2</v>
      </c>
      <c r="BB12" s="96">
        <f t="shared" si="28"/>
        <v>2</v>
      </c>
      <c r="BC12" s="96">
        <f t="shared" si="29"/>
        <v>0</v>
      </c>
      <c r="BD12" s="97">
        <f t="shared" si="30"/>
        <v>0</v>
      </c>
      <c r="BE12" s="96">
        <f t="shared" si="31"/>
        <v>0</v>
      </c>
      <c r="BF12" s="96">
        <f t="shared" si="32"/>
        <v>0</v>
      </c>
      <c r="BG12" s="98">
        <f t="shared" si="33"/>
        <v>0</v>
      </c>
    </row>
    <row r="13" spans="1:59" x14ac:dyDescent="0.2">
      <c r="A13" s="94">
        <v>4</v>
      </c>
      <c r="B13" s="132" t="s">
        <v>833</v>
      </c>
      <c r="C13" s="121"/>
      <c r="D13" s="119">
        <f t="shared" si="8"/>
        <v>44</v>
      </c>
      <c r="E13" s="122">
        <v>36</v>
      </c>
      <c r="F13" s="80">
        <v>1</v>
      </c>
      <c r="G13" s="80">
        <v>0</v>
      </c>
      <c r="H13" s="80">
        <v>0</v>
      </c>
      <c r="I13" s="80">
        <v>7</v>
      </c>
      <c r="J13" s="99">
        <v>0</v>
      </c>
      <c r="K13" s="119">
        <f t="shared" si="9"/>
        <v>380</v>
      </c>
      <c r="L13" s="80">
        <v>77</v>
      </c>
      <c r="M13" s="80">
        <v>3</v>
      </c>
      <c r="N13" s="80">
        <v>0</v>
      </c>
      <c r="O13" s="80">
        <v>52</v>
      </c>
      <c r="P13" s="80">
        <v>248</v>
      </c>
      <c r="Q13" s="99">
        <v>0</v>
      </c>
      <c r="R13" s="119">
        <f t="shared" si="10"/>
        <v>424</v>
      </c>
      <c r="S13" s="96">
        <f t="shared" si="11"/>
        <v>113</v>
      </c>
      <c r="T13" s="96">
        <f t="shared" si="12"/>
        <v>4</v>
      </c>
      <c r="U13" s="96">
        <f t="shared" si="13"/>
        <v>0</v>
      </c>
      <c r="V13" s="96">
        <f t="shared" si="14"/>
        <v>52</v>
      </c>
      <c r="W13" s="96">
        <f t="shared" si="15"/>
        <v>255</v>
      </c>
      <c r="X13" s="96">
        <f t="shared" si="16"/>
        <v>0</v>
      </c>
      <c r="Y13" s="119">
        <f t="shared" si="17"/>
        <v>382</v>
      </c>
      <c r="Z13" s="96">
        <f t="shared" si="18"/>
        <v>77</v>
      </c>
      <c r="AA13" s="96">
        <f t="shared" si="19"/>
        <v>3</v>
      </c>
      <c r="AB13" s="97">
        <f t="shared" si="20"/>
        <v>0</v>
      </c>
      <c r="AC13" s="96">
        <f t="shared" si="21"/>
        <v>49</v>
      </c>
      <c r="AD13" s="96">
        <f t="shared" si="22"/>
        <v>253</v>
      </c>
      <c r="AE13" s="98">
        <f t="shared" si="23"/>
        <v>0</v>
      </c>
      <c r="AF13" s="119">
        <f t="shared" si="24"/>
        <v>344</v>
      </c>
      <c r="AG13" s="80">
        <v>52</v>
      </c>
      <c r="AH13" s="80">
        <v>2</v>
      </c>
      <c r="AI13" s="80">
        <v>0</v>
      </c>
      <c r="AJ13" s="80">
        <v>45</v>
      </c>
      <c r="AK13" s="80">
        <v>245</v>
      </c>
      <c r="AL13" s="80">
        <v>0</v>
      </c>
      <c r="AM13" s="97">
        <f t="shared" si="25"/>
        <v>38</v>
      </c>
      <c r="AN13" s="80">
        <v>25</v>
      </c>
      <c r="AO13" s="80">
        <v>1</v>
      </c>
      <c r="AP13" s="80">
        <v>0</v>
      </c>
      <c r="AQ13" s="80">
        <v>4</v>
      </c>
      <c r="AR13" s="80">
        <v>8</v>
      </c>
      <c r="AS13" s="99">
        <v>0</v>
      </c>
      <c r="AT13" s="119">
        <f t="shared" si="26"/>
        <v>353</v>
      </c>
      <c r="AU13" s="80">
        <v>49</v>
      </c>
      <c r="AV13" s="80">
        <v>3</v>
      </c>
      <c r="AW13" s="80">
        <v>0</v>
      </c>
      <c r="AX13" s="80">
        <v>48</v>
      </c>
      <c r="AY13" s="80">
        <v>253</v>
      </c>
      <c r="AZ13" s="99">
        <v>0</v>
      </c>
      <c r="BA13" s="119">
        <f t="shared" si="27"/>
        <v>42</v>
      </c>
      <c r="BB13" s="96">
        <f t="shared" si="28"/>
        <v>36</v>
      </c>
      <c r="BC13" s="96">
        <f t="shared" si="29"/>
        <v>1</v>
      </c>
      <c r="BD13" s="97">
        <f t="shared" si="30"/>
        <v>0</v>
      </c>
      <c r="BE13" s="96">
        <f t="shared" si="31"/>
        <v>3</v>
      </c>
      <c r="BF13" s="96">
        <f t="shared" si="32"/>
        <v>2</v>
      </c>
      <c r="BG13" s="98">
        <f t="shared" si="33"/>
        <v>0</v>
      </c>
    </row>
    <row r="14" spans="1:59" x14ac:dyDescent="0.2">
      <c r="A14" s="94"/>
      <c r="B14" s="132"/>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2"/>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2"/>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2"/>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2"/>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2"/>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2"/>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2"/>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2"/>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2"/>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2"/>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2"/>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2"/>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2"/>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2"/>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2"/>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2"/>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2"/>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2"/>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2"/>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2"/>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2"/>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2"/>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2"/>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2"/>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2"/>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2"/>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2"/>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2"/>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2"/>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2"/>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2"/>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2"/>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2"/>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2"/>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2"/>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2"/>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2"/>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2"/>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2"/>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2"/>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2"/>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3"/>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803" t="s">
        <v>56</v>
      </c>
      <c r="AV58" s="803"/>
      <c r="AW58" s="803"/>
      <c r="AX58" s="803"/>
      <c r="AY58" s="803"/>
      <c r="AZ58" s="803"/>
      <c r="BA58" s="803"/>
      <c r="BB58" s="803"/>
      <c r="BC58" s="803"/>
      <c r="BD58" s="66"/>
    </row>
    <row r="59" spans="1:59" x14ac:dyDescent="0.2">
      <c r="AV59" s="89" t="s">
        <v>428</v>
      </c>
    </row>
    <row r="60" spans="1:59" x14ac:dyDescent="0.2">
      <c r="AV60" s="256" t="s">
        <v>557</v>
      </c>
    </row>
    <row r="61" spans="1:59" x14ac:dyDescent="0.2">
      <c r="AV61" s="89"/>
    </row>
    <row r="62" spans="1:59" ht="16.5" x14ac:dyDescent="0.25">
      <c r="AF62" s="104" t="s">
        <v>859</v>
      </c>
      <c r="AK62" s="105" t="s">
        <v>858</v>
      </c>
      <c r="AL62" s="106"/>
      <c r="AM62" s="107"/>
      <c r="AN62" s="107"/>
      <c r="AO62" s="107"/>
      <c r="AP62" s="107"/>
      <c r="AQ62" s="108" t="s">
        <v>856</v>
      </c>
      <c r="AR62" s="109"/>
      <c r="AS62" s="109"/>
      <c r="AT62" s="110"/>
      <c r="AU62" s="110"/>
      <c r="AV62" s="256"/>
    </row>
    <row r="63" spans="1:59" ht="16.5" x14ac:dyDescent="0.25">
      <c r="AF63" s="111"/>
      <c r="AK63" s="105"/>
      <c r="AL63" s="106"/>
      <c r="AM63" s="107"/>
      <c r="AN63" s="107"/>
      <c r="AO63" s="107"/>
      <c r="AP63" s="107"/>
      <c r="AQ63" s="112"/>
      <c r="AR63" s="112"/>
      <c r="AS63" s="112"/>
      <c r="AT63" s="110"/>
      <c r="AU63" s="110"/>
    </row>
    <row r="64" spans="1:59" x14ac:dyDescent="0.2">
      <c r="AF64" s="76"/>
      <c r="AK64" s="7" t="s">
        <v>860</v>
      </c>
      <c r="AL64" s="76"/>
      <c r="AM64" s="76"/>
      <c r="AN64" s="76"/>
      <c r="AO64" s="76"/>
      <c r="AP64" s="76"/>
      <c r="AQ64" s="7" t="s">
        <v>123</v>
      </c>
      <c r="AR64" s="76"/>
      <c r="AS64" s="76"/>
      <c r="AT64" s="76"/>
      <c r="AU64" s="76"/>
    </row>
    <row r="210" spans="13:13" x14ac:dyDescent="0.2">
      <c r="M210" s="134"/>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62"/>
  <sheetViews>
    <sheetView topLeftCell="B1" zoomScaleNormal="100" workbookViewId="0">
      <selection activeCell="B36" sqref="B36:AS36"/>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196</v>
      </c>
      <c r="C1" s="408"/>
      <c r="AH1" s="91"/>
    </row>
    <row r="2" spans="1:64" ht="30.75" customHeight="1" x14ac:dyDescent="0.2">
      <c r="B2" s="864" t="s">
        <v>862</v>
      </c>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3" t="s">
        <v>240</v>
      </c>
      <c r="AI2" s="863"/>
      <c r="AJ2" s="863"/>
      <c r="AK2" s="863"/>
      <c r="AL2" s="92"/>
      <c r="AM2" s="92"/>
      <c r="AN2" s="92"/>
      <c r="AO2" s="92"/>
      <c r="AP2" s="92"/>
      <c r="AQ2" s="92"/>
      <c r="AR2" s="92"/>
      <c r="AS2" s="92"/>
      <c r="AT2" s="92"/>
      <c r="AU2" s="92"/>
      <c r="AV2" s="92"/>
      <c r="AW2" s="92"/>
      <c r="AX2" s="92"/>
      <c r="AY2" s="92"/>
      <c r="AZ2" s="92"/>
      <c r="BA2" s="92"/>
      <c r="BB2" s="92"/>
      <c r="BC2" s="152"/>
      <c r="BD2" s="152"/>
      <c r="BE2" s="152"/>
      <c r="BF2" s="152"/>
      <c r="BG2" s="152"/>
      <c r="BH2" s="152"/>
      <c r="BI2" s="152"/>
    </row>
    <row r="3" spans="1:64" ht="13.5" thickBot="1" x14ac:dyDescent="0.25">
      <c r="G3" s="91"/>
      <c r="L3" s="91" t="s">
        <v>248</v>
      </c>
      <c r="AL3" s="91"/>
    </row>
    <row r="4" spans="1:64" ht="42" customHeight="1" x14ac:dyDescent="0.2">
      <c r="A4" s="835" t="s">
        <v>222</v>
      </c>
      <c r="B4" s="866" t="s">
        <v>249</v>
      </c>
      <c r="C4" s="827" t="s">
        <v>198</v>
      </c>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7" t="s">
        <v>199</v>
      </c>
      <c r="AI4" s="828"/>
      <c r="AJ4" s="828"/>
      <c r="AK4" s="828"/>
      <c r="AL4" s="828"/>
      <c r="AM4" s="828"/>
      <c r="AN4" s="828"/>
      <c r="AO4" s="828"/>
      <c r="AP4" s="828"/>
      <c r="AQ4" s="828"/>
      <c r="AR4" s="828"/>
      <c r="AS4" s="828"/>
      <c r="AT4" s="828"/>
      <c r="AU4" s="828"/>
      <c r="AV4" s="828"/>
      <c r="AW4" s="828"/>
      <c r="AX4" s="828"/>
      <c r="AY4" s="828"/>
      <c r="AZ4" s="828"/>
      <c r="BA4" s="828"/>
      <c r="BB4" s="828"/>
      <c r="BC4" s="828"/>
      <c r="BD4" s="828"/>
      <c r="BE4" s="828"/>
      <c r="BF4" s="828"/>
      <c r="BG4" s="828"/>
      <c r="BH4" s="828"/>
      <c r="BI4" s="828"/>
      <c r="BJ4" s="828"/>
      <c r="BK4" s="828"/>
      <c r="BL4" s="829"/>
    </row>
    <row r="5" spans="1:64" ht="15.75" customHeight="1" x14ac:dyDescent="0.2">
      <c r="A5" s="836"/>
      <c r="B5" s="867"/>
      <c r="C5" s="812" t="s">
        <v>200</v>
      </c>
      <c r="D5" s="813"/>
      <c r="E5" s="813"/>
      <c r="F5" s="813"/>
      <c r="G5" s="813"/>
      <c r="H5" s="813"/>
      <c r="I5" s="813"/>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2" t="s">
        <v>200</v>
      </c>
      <c r="AI5" s="813"/>
      <c r="AJ5" s="813"/>
      <c r="AK5" s="813"/>
      <c r="AL5" s="813"/>
      <c r="AM5" s="813"/>
      <c r="AN5" s="813"/>
      <c r="AO5" s="813"/>
      <c r="AP5" s="813"/>
      <c r="AQ5" s="813"/>
      <c r="AR5" s="813"/>
      <c r="AS5" s="813"/>
      <c r="AT5" s="813"/>
      <c r="AU5" s="813"/>
      <c r="AV5" s="813"/>
      <c r="AW5" s="813"/>
      <c r="AX5" s="813"/>
      <c r="AY5" s="813"/>
      <c r="AZ5" s="813"/>
      <c r="BA5" s="813"/>
      <c r="BB5" s="813"/>
      <c r="BC5" s="813"/>
      <c r="BD5" s="813"/>
      <c r="BE5" s="813"/>
      <c r="BF5" s="813"/>
      <c r="BG5" s="813"/>
      <c r="BH5" s="813"/>
      <c r="BI5" s="813"/>
      <c r="BJ5" s="813"/>
      <c r="BK5" s="813"/>
      <c r="BL5" s="814"/>
    </row>
    <row r="6" spans="1:64" s="67" customFormat="1" ht="24" customHeight="1" x14ac:dyDescent="0.2">
      <c r="A6" s="865"/>
      <c r="B6" s="867"/>
      <c r="C6" s="174" t="s">
        <v>84</v>
      </c>
      <c r="D6" s="401" t="s">
        <v>695</v>
      </c>
      <c r="E6" s="400" t="s">
        <v>769</v>
      </c>
      <c r="F6" s="175" t="s">
        <v>696</v>
      </c>
      <c r="G6" s="175" t="s">
        <v>697</v>
      </c>
      <c r="H6" s="175" t="s">
        <v>770</v>
      </c>
      <c r="I6" s="175" t="s">
        <v>771</v>
      </c>
      <c r="J6" s="175" t="s">
        <v>698</v>
      </c>
      <c r="K6" s="175" t="s">
        <v>699</v>
      </c>
      <c r="L6" s="175" t="s">
        <v>700</v>
      </c>
      <c r="M6" s="175" t="s">
        <v>701</v>
      </c>
      <c r="N6" s="175" t="s">
        <v>702</v>
      </c>
      <c r="O6" s="175" t="s">
        <v>703</v>
      </c>
      <c r="P6" s="175" t="s">
        <v>704</v>
      </c>
      <c r="Q6" s="175" t="s">
        <v>705</v>
      </c>
      <c r="R6" s="175" t="s">
        <v>706</v>
      </c>
      <c r="S6" s="175" t="s">
        <v>772</v>
      </c>
      <c r="T6" s="175" t="s">
        <v>707</v>
      </c>
      <c r="U6" s="175" t="s">
        <v>708</v>
      </c>
      <c r="V6" s="175" t="s">
        <v>709</v>
      </c>
      <c r="W6" s="175" t="s">
        <v>710</v>
      </c>
      <c r="X6" s="175" t="s">
        <v>711</v>
      </c>
      <c r="Y6" s="175" t="s">
        <v>712</v>
      </c>
      <c r="Z6" s="175" t="s">
        <v>713</v>
      </c>
      <c r="AA6" s="175" t="s">
        <v>714</v>
      </c>
      <c r="AB6" s="175" t="s">
        <v>773</v>
      </c>
      <c r="AC6" s="175" t="s">
        <v>715</v>
      </c>
      <c r="AD6" s="394" t="s">
        <v>716</v>
      </c>
      <c r="AE6" s="396" t="s">
        <v>717</v>
      </c>
      <c r="AF6" s="394" t="s">
        <v>718</v>
      </c>
      <c r="AG6" s="394" t="s">
        <v>774</v>
      </c>
      <c r="AH6" s="174" t="s">
        <v>84</v>
      </c>
      <c r="AI6" s="401" t="s">
        <v>695</v>
      </c>
      <c r="AJ6" s="400" t="s">
        <v>769</v>
      </c>
      <c r="AK6" s="175" t="s">
        <v>696</v>
      </c>
      <c r="AL6" s="175" t="s">
        <v>697</v>
      </c>
      <c r="AM6" s="175" t="s">
        <v>770</v>
      </c>
      <c r="AN6" s="175" t="s">
        <v>771</v>
      </c>
      <c r="AO6" s="175" t="s">
        <v>698</v>
      </c>
      <c r="AP6" s="175" t="s">
        <v>699</v>
      </c>
      <c r="AQ6" s="175" t="s">
        <v>700</v>
      </c>
      <c r="AR6" s="175" t="s">
        <v>701</v>
      </c>
      <c r="AS6" s="175" t="s">
        <v>702</v>
      </c>
      <c r="AT6" s="175" t="s">
        <v>703</v>
      </c>
      <c r="AU6" s="175" t="s">
        <v>704</v>
      </c>
      <c r="AV6" s="175" t="s">
        <v>705</v>
      </c>
      <c r="AW6" s="175" t="s">
        <v>706</v>
      </c>
      <c r="AX6" s="175" t="s">
        <v>772</v>
      </c>
      <c r="AY6" s="175" t="s">
        <v>707</v>
      </c>
      <c r="AZ6" s="175" t="s">
        <v>708</v>
      </c>
      <c r="BA6" s="175" t="s">
        <v>709</v>
      </c>
      <c r="BB6" s="175" t="s">
        <v>710</v>
      </c>
      <c r="BC6" s="175" t="s">
        <v>711</v>
      </c>
      <c r="BD6" s="175" t="s">
        <v>712</v>
      </c>
      <c r="BE6" s="175" t="s">
        <v>713</v>
      </c>
      <c r="BF6" s="175" t="s">
        <v>714</v>
      </c>
      <c r="BG6" s="175" t="s">
        <v>773</v>
      </c>
      <c r="BH6" s="175" t="s">
        <v>715</v>
      </c>
      <c r="BI6" s="394" t="s">
        <v>716</v>
      </c>
      <c r="BJ6" s="396" t="s">
        <v>717</v>
      </c>
      <c r="BK6" s="394" t="s">
        <v>718</v>
      </c>
      <c r="BL6" s="176" t="s">
        <v>774</v>
      </c>
    </row>
    <row r="7" spans="1:64" x14ac:dyDescent="0.2">
      <c r="A7" s="184"/>
      <c r="B7" s="185" t="s">
        <v>84</v>
      </c>
      <c r="C7" s="119">
        <f>D7+E7+F7+G7+H7+I7+J7+K7+L7+M7+N7+O7+P7+Q7+R7+S7+T7+U7+V7+W7+X7+Y7+Z7+AA7+AB7+AC7+AD7+AE7+AF7+AG7</f>
        <v>33</v>
      </c>
      <c r="D7" s="96">
        <f t="shared" ref="D7:AG7" si="0">SUM(D8:D14)</f>
        <v>14</v>
      </c>
      <c r="E7" s="96">
        <f t="shared" si="0"/>
        <v>0</v>
      </c>
      <c r="F7" s="96">
        <f t="shared" si="0"/>
        <v>6</v>
      </c>
      <c r="G7" s="96">
        <f t="shared" si="0"/>
        <v>0</v>
      </c>
      <c r="H7" s="96">
        <f t="shared" si="0"/>
        <v>0</v>
      </c>
      <c r="I7" s="96">
        <f t="shared" si="0"/>
        <v>0</v>
      </c>
      <c r="J7" s="96">
        <f t="shared" si="0"/>
        <v>0</v>
      </c>
      <c r="K7" s="96">
        <f t="shared" si="0"/>
        <v>0</v>
      </c>
      <c r="L7" s="96">
        <f t="shared" si="0"/>
        <v>0</v>
      </c>
      <c r="M7" s="96">
        <f t="shared" si="0"/>
        <v>0</v>
      </c>
      <c r="N7" s="96">
        <f t="shared" si="0"/>
        <v>0</v>
      </c>
      <c r="O7" s="96">
        <f t="shared" si="0"/>
        <v>9</v>
      </c>
      <c r="P7" s="96">
        <f t="shared" si="0"/>
        <v>3</v>
      </c>
      <c r="Q7" s="96">
        <f t="shared" si="0"/>
        <v>0</v>
      </c>
      <c r="R7" s="96">
        <f t="shared" si="0"/>
        <v>1</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9">
        <f>AI7+AJ7+AK7+AL7+AM7+AN7+AO7+AP7+AQ7+AR7+AS7+AT7+AU7+AV7+AW7+AX7+AY7+AZ7+BA7+BB7+BC7+BD7+BE7+BF7+BG7+BH7+BI7+BJ7+BK7+BL7</f>
        <v>32</v>
      </c>
      <c r="AI7" s="96">
        <f t="shared" ref="AI7:BL7" si="1">SUM(AI8:AI14)</f>
        <v>29</v>
      </c>
      <c r="AJ7" s="96">
        <f t="shared" si="1"/>
        <v>0</v>
      </c>
      <c r="AK7" s="96">
        <f t="shared" si="1"/>
        <v>1</v>
      </c>
      <c r="AL7" s="96">
        <f t="shared" si="1"/>
        <v>0</v>
      </c>
      <c r="AM7" s="96">
        <f t="shared" si="1"/>
        <v>0</v>
      </c>
      <c r="AN7" s="96">
        <f t="shared" si="1"/>
        <v>0</v>
      </c>
      <c r="AO7" s="96">
        <f t="shared" si="1"/>
        <v>0</v>
      </c>
      <c r="AP7" s="96">
        <f t="shared" si="1"/>
        <v>0</v>
      </c>
      <c r="AQ7" s="96">
        <f t="shared" si="1"/>
        <v>0</v>
      </c>
      <c r="AR7" s="96">
        <f t="shared" si="1"/>
        <v>0</v>
      </c>
      <c r="AS7" s="96">
        <f t="shared" si="1"/>
        <v>0</v>
      </c>
      <c r="AT7" s="96">
        <f t="shared" si="1"/>
        <v>2</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ht="15" x14ac:dyDescent="0.25">
      <c r="A8" s="578">
        <v>1</v>
      </c>
      <c r="B8" s="578" t="s">
        <v>844</v>
      </c>
      <c r="C8" s="119">
        <f>D8+E8+F8+G8+H8+I8+J8+K8+L8+M8+N8+O8+P8+Q8+R8+S8+T8+U8+V8+W8+X8+Y8+Z8+AA8+AB8+AC8+AD8+AE8+AF8+AG8</f>
        <v>9</v>
      </c>
      <c r="D8" s="579">
        <v>5</v>
      </c>
      <c r="E8" s="579"/>
      <c r="F8" s="579">
        <v>1</v>
      </c>
      <c r="G8" s="579"/>
      <c r="H8" s="579"/>
      <c r="I8" s="579"/>
      <c r="J8" s="579"/>
      <c r="K8" s="579"/>
      <c r="L8" s="579"/>
      <c r="M8" s="579"/>
      <c r="N8" s="579"/>
      <c r="O8" s="579">
        <v>1</v>
      </c>
      <c r="P8" s="579">
        <v>2</v>
      </c>
      <c r="Q8" s="579"/>
      <c r="R8" s="579"/>
      <c r="S8" s="80"/>
      <c r="T8" s="80"/>
      <c r="U8" s="80"/>
      <c r="V8" s="80"/>
      <c r="W8" s="80"/>
      <c r="X8" s="80"/>
      <c r="Y8" s="80"/>
      <c r="Z8" s="80"/>
      <c r="AA8" s="80"/>
      <c r="AB8" s="80"/>
      <c r="AC8" s="80"/>
      <c r="AD8" s="395"/>
      <c r="AE8" s="395"/>
      <c r="AF8" s="395"/>
      <c r="AG8" s="395"/>
      <c r="AH8" s="119">
        <f>AI8+AJ8+AK8+AL8+AM8+AN8+AO8+AP8+AQ8+AR8+AS8+AT8+AU8+AV8+AW8+AX8+AY8+AZ8+BA8+BB8+BC8+BD8+BE8+BF8+BG8+BH8+BI8+BJ8+BK8+BL8</f>
        <v>11</v>
      </c>
      <c r="AI8" s="579">
        <v>10</v>
      </c>
      <c r="AJ8" s="579"/>
      <c r="AK8" s="579">
        <v>1</v>
      </c>
      <c r="AL8" s="578"/>
      <c r="AM8" s="578"/>
      <c r="AN8" s="578"/>
      <c r="AO8" s="578"/>
      <c r="AP8" s="578"/>
      <c r="AQ8" s="578"/>
      <c r="AR8" s="578"/>
      <c r="AS8" s="578"/>
      <c r="AT8" s="578"/>
      <c r="AU8" s="80"/>
      <c r="AV8" s="80"/>
      <c r="AW8" s="80"/>
      <c r="AX8" s="80"/>
      <c r="AY8" s="80"/>
      <c r="AZ8" s="80"/>
      <c r="BA8" s="80"/>
      <c r="BB8" s="80"/>
      <c r="BC8" s="80"/>
      <c r="BD8" s="80"/>
      <c r="BE8" s="80"/>
      <c r="BF8" s="80"/>
      <c r="BG8" s="80"/>
      <c r="BH8" s="80"/>
      <c r="BI8" s="395"/>
      <c r="BJ8" s="395"/>
      <c r="BK8" s="395"/>
      <c r="BL8" s="99"/>
    </row>
    <row r="9" spans="1:64" ht="15" x14ac:dyDescent="0.25">
      <c r="A9" s="578">
        <v>2</v>
      </c>
      <c r="B9" s="578" t="s">
        <v>845</v>
      </c>
      <c r="C9" s="119">
        <f t="shared" ref="C9:C14" si="2">D9+E9+F9+G9+H9+I9+J9+K9+L9+M9+N9+O9+P9+Q9+R9+S9+T9+U9+V9+W9+X9+Y9+Z9+AA9+AB9+AC9+AD9+AE9+AF9+AG9</f>
        <v>15</v>
      </c>
      <c r="D9" s="579">
        <v>6</v>
      </c>
      <c r="E9" s="579"/>
      <c r="F9" s="579">
        <v>3</v>
      </c>
      <c r="G9" s="579"/>
      <c r="H9" s="579"/>
      <c r="I9" s="579"/>
      <c r="J9" s="579"/>
      <c r="K9" s="579"/>
      <c r="L9" s="579"/>
      <c r="M9" s="579"/>
      <c r="N9" s="579"/>
      <c r="O9" s="579">
        <v>6</v>
      </c>
      <c r="P9" s="579"/>
      <c r="Q9" s="579"/>
      <c r="R9" s="579"/>
      <c r="S9" s="80"/>
      <c r="T9" s="80"/>
      <c r="U9" s="80"/>
      <c r="V9" s="80"/>
      <c r="W9" s="80"/>
      <c r="X9" s="80"/>
      <c r="Y9" s="80"/>
      <c r="Z9" s="80"/>
      <c r="AA9" s="80"/>
      <c r="AB9" s="80"/>
      <c r="AC9" s="80"/>
      <c r="AD9" s="395"/>
      <c r="AE9" s="395"/>
      <c r="AF9" s="395"/>
      <c r="AG9" s="395"/>
      <c r="AH9" s="119">
        <f t="shared" ref="AH9:AH14" si="3">AI9+AJ9+AK9+AL9+AM9+AN9+AO9+AP9+AQ9+AR9+AS9+AT9+AU9+AV9+AW9+AX9+AY9+AZ9+BA9+BB9+BC9+BD9+BE9+BF9+BG9+BH9+BI9+BJ9+BK9+BL9</f>
        <v>12</v>
      </c>
      <c r="AI9" s="579">
        <v>10</v>
      </c>
      <c r="AJ9" s="579"/>
      <c r="AK9" s="579"/>
      <c r="AL9" s="579"/>
      <c r="AM9" s="579"/>
      <c r="AN9" s="579"/>
      <c r="AO9" s="579"/>
      <c r="AP9" s="579"/>
      <c r="AQ9" s="579"/>
      <c r="AR9" s="579"/>
      <c r="AS9" s="579"/>
      <c r="AT9" s="579">
        <v>2</v>
      </c>
      <c r="AU9" s="80"/>
      <c r="AV9" s="80"/>
      <c r="AW9" s="80"/>
      <c r="AX9" s="80"/>
      <c r="AY9" s="80"/>
      <c r="AZ9" s="80"/>
      <c r="BA9" s="80"/>
      <c r="BB9" s="80"/>
      <c r="BC9" s="80"/>
      <c r="BD9" s="80"/>
      <c r="BE9" s="80"/>
      <c r="BF9" s="80"/>
      <c r="BG9" s="80"/>
      <c r="BH9" s="80"/>
      <c r="BI9" s="395"/>
      <c r="BJ9" s="395"/>
      <c r="BK9" s="395"/>
      <c r="BL9" s="99"/>
    </row>
    <row r="10" spans="1:64" ht="15" x14ac:dyDescent="0.25">
      <c r="A10" s="578">
        <v>3</v>
      </c>
      <c r="B10" s="578" t="s">
        <v>846</v>
      </c>
      <c r="C10" s="119">
        <f t="shared" si="2"/>
        <v>9</v>
      </c>
      <c r="D10" s="579">
        <v>3</v>
      </c>
      <c r="E10" s="579"/>
      <c r="F10" s="579">
        <v>2</v>
      </c>
      <c r="G10" s="579"/>
      <c r="H10" s="579"/>
      <c r="I10" s="579"/>
      <c r="J10" s="579"/>
      <c r="K10" s="579"/>
      <c r="L10" s="579"/>
      <c r="M10" s="579"/>
      <c r="N10" s="579"/>
      <c r="O10" s="579">
        <v>2</v>
      </c>
      <c r="P10" s="579">
        <v>1</v>
      </c>
      <c r="Q10" s="579"/>
      <c r="R10" s="579">
        <v>1</v>
      </c>
      <c r="S10" s="80"/>
      <c r="T10" s="80"/>
      <c r="U10" s="80"/>
      <c r="V10" s="80"/>
      <c r="W10" s="80"/>
      <c r="X10" s="80"/>
      <c r="Y10" s="80"/>
      <c r="Z10" s="80"/>
      <c r="AA10" s="80"/>
      <c r="AB10" s="80"/>
      <c r="AC10" s="80"/>
      <c r="AD10" s="395"/>
      <c r="AE10" s="395"/>
      <c r="AF10" s="395"/>
      <c r="AG10" s="395"/>
      <c r="AH10" s="119">
        <f t="shared" si="3"/>
        <v>7</v>
      </c>
      <c r="AI10" s="579">
        <v>7</v>
      </c>
      <c r="AJ10" s="579"/>
      <c r="AK10" s="579"/>
      <c r="AL10" s="579"/>
      <c r="AM10" s="578"/>
      <c r="AN10" s="578"/>
      <c r="AO10" s="578"/>
      <c r="AP10" s="578"/>
      <c r="AQ10" s="578"/>
      <c r="AR10" s="578"/>
      <c r="AS10" s="578"/>
      <c r="AT10" s="578"/>
      <c r="AU10" s="80"/>
      <c r="AV10" s="80"/>
      <c r="AW10" s="80"/>
      <c r="AX10" s="80"/>
      <c r="AY10" s="80"/>
      <c r="AZ10" s="80"/>
      <c r="BA10" s="80"/>
      <c r="BB10" s="80"/>
      <c r="BC10" s="80"/>
      <c r="BD10" s="80"/>
      <c r="BE10" s="80"/>
      <c r="BF10" s="80"/>
      <c r="BG10" s="80"/>
      <c r="BH10" s="80"/>
      <c r="BI10" s="395"/>
      <c r="BJ10" s="395"/>
      <c r="BK10" s="395"/>
      <c r="BL10" s="99"/>
    </row>
    <row r="11" spans="1:64" ht="15" x14ac:dyDescent="0.25">
      <c r="A11" s="578">
        <v>4</v>
      </c>
      <c r="B11" s="578" t="s">
        <v>847</v>
      </c>
      <c r="C11" s="119">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395"/>
      <c r="AE11" s="395"/>
      <c r="AF11" s="395"/>
      <c r="AG11" s="395"/>
      <c r="AH11" s="119">
        <f t="shared" si="3"/>
        <v>2</v>
      </c>
      <c r="AI11" s="579">
        <v>2</v>
      </c>
      <c r="AJ11" s="579"/>
      <c r="AK11" s="579"/>
      <c r="AL11" s="579"/>
      <c r="AM11" s="579"/>
      <c r="AN11" s="579"/>
      <c r="AO11" s="579"/>
      <c r="AP11" s="579"/>
      <c r="AQ11" s="579"/>
      <c r="AR11" s="579"/>
      <c r="AS11" s="579"/>
      <c r="AT11" s="579"/>
      <c r="AU11" s="80"/>
      <c r="AV11" s="80"/>
      <c r="AW11" s="80"/>
      <c r="AX11" s="80"/>
      <c r="AY11" s="80"/>
      <c r="AZ11" s="80"/>
      <c r="BA11" s="80"/>
      <c r="BB11" s="80"/>
      <c r="BC11" s="80"/>
      <c r="BD11" s="80"/>
      <c r="BE11" s="80"/>
      <c r="BF11" s="80"/>
      <c r="BG11" s="80"/>
      <c r="BH11" s="80"/>
      <c r="BI11" s="395"/>
      <c r="BJ11" s="395"/>
      <c r="BK11" s="395"/>
      <c r="BL11" s="99"/>
    </row>
    <row r="12" spans="1:64" ht="15" x14ac:dyDescent="0.25">
      <c r="A12" s="578">
        <v>5</v>
      </c>
      <c r="B12" s="578" t="s">
        <v>848</v>
      </c>
      <c r="C12" s="119">
        <f t="shared" si="2"/>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395"/>
      <c r="AE12" s="395"/>
      <c r="AF12" s="395"/>
      <c r="AG12" s="395"/>
      <c r="AH12" s="119">
        <f t="shared" si="3"/>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395"/>
      <c r="BJ12" s="395"/>
      <c r="BK12" s="395"/>
      <c r="BL12" s="99"/>
    </row>
    <row r="13" spans="1:64" x14ac:dyDescent="0.2">
      <c r="A13" s="94"/>
      <c r="B13" s="99"/>
      <c r="C13" s="119">
        <f t="shared" si="2"/>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395"/>
      <c r="AE13" s="395"/>
      <c r="AF13" s="395"/>
      <c r="AG13" s="395"/>
      <c r="AH13" s="119">
        <f t="shared" si="3"/>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395"/>
      <c r="BJ13" s="395"/>
      <c r="BK13" s="395"/>
      <c r="BL13" s="99"/>
    </row>
    <row r="14" spans="1:64" x14ac:dyDescent="0.2">
      <c r="A14" s="94"/>
      <c r="B14" s="99"/>
      <c r="C14" s="119">
        <f t="shared" si="2"/>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395"/>
      <c r="AE14" s="395"/>
      <c r="AF14" s="395"/>
      <c r="AG14" s="395"/>
      <c r="AH14" s="119">
        <f t="shared" si="3"/>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395"/>
      <c r="BJ14" s="395"/>
      <c r="BK14" s="395"/>
      <c r="BL14" s="99"/>
    </row>
    <row r="15" spans="1:64" x14ac:dyDescent="0.2">
      <c r="A15" s="65"/>
    </row>
    <row r="16" spans="1:64" ht="12.75" customHeight="1" x14ac:dyDescent="0.2">
      <c r="A16" s="65"/>
      <c r="AY16" s="803" t="s">
        <v>56</v>
      </c>
      <c r="AZ16" s="803"/>
      <c r="BA16" s="803"/>
      <c r="BB16" s="803"/>
      <c r="BC16" s="803"/>
      <c r="BD16" s="803"/>
      <c r="BE16" s="803"/>
      <c r="BF16" s="803"/>
      <c r="BG16" s="803"/>
    </row>
    <row r="17" spans="2:51" ht="16.5" x14ac:dyDescent="0.25">
      <c r="AH17" s="104"/>
      <c r="AK17" s="105"/>
      <c r="AL17" s="106"/>
      <c r="AM17" s="106"/>
      <c r="AN17" s="107"/>
      <c r="AO17" s="107"/>
      <c r="AP17" s="107"/>
      <c r="AQ17" s="107"/>
      <c r="AR17" s="108"/>
      <c r="AS17" s="109"/>
      <c r="AT17" s="109"/>
      <c r="AU17" s="109"/>
      <c r="AV17" s="89" t="s">
        <v>428</v>
      </c>
      <c r="AW17" s="110"/>
      <c r="AY17" s="89"/>
    </row>
    <row r="18" spans="2:51" ht="16.5" x14ac:dyDescent="0.25">
      <c r="AH18" s="111"/>
      <c r="AK18" s="105"/>
      <c r="AL18" s="106"/>
      <c r="AM18" s="106"/>
      <c r="AN18" s="107"/>
      <c r="AO18" s="107"/>
      <c r="AP18" s="107"/>
      <c r="AQ18" s="107"/>
      <c r="AR18" s="112"/>
      <c r="AS18" s="112"/>
      <c r="AT18" s="112"/>
      <c r="AU18" s="256" t="s">
        <v>557</v>
      </c>
      <c r="AV18" s="110"/>
      <c r="AW18" s="110"/>
    </row>
    <row r="19" spans="2:51" x14ac:dyDescent="0.2">
      <c r="AH19" s="76"/>
      <c r="AK19" s="7"/>
      <c r="AL19" s="76"/>
      <c r="AM19" s="76"/>
      <c r="AN19" s="76"/>
      <c r="AO19" s="76"/>
      <c r="AP19" s="76"/>
      <c r="AQ19" s="76"/>
      <c r="AR19" s="7"/>
      <c r="AS19" s="76"/>
      <c r="AT19" s="76"/>
      <c r="AU19" s="402" t="s">
        <v>798</v>
      </c>
      <c r="AV19" s="76"/>
      <c r="AW19" s="76"/>
    </row>
    <row r="21" spans="2:51" ht="15.75" x14ac:dyDescent="0.25">
      <c r="B21" s="113" t="s">
        <v>202</v>
      </c>
    </row>
    <row r="22" spans="2:51" ht="16.5" x14ac:dyDescent="0.25">
      <c r="B22" s="67" t="s">
        <v>203</v>
      </c>
      <c r="AH22" s="104" t="s">
        <v>851</v>
      </c>
      <c r="AK22" s="105" t="s">
        <v>849</v>
      </c>
      <c r="AL22" s="106"/>
      <c r="AM22" s="106"/>
      <c r="AN22" s="107"/>
      <c r="AO22" s="107"/>
      <c r="AP22" s="107"/>
      <c r="AQ22" s="107"/>
      <c r="AR22" s="108" t="s">
        <v>856</v>
      </c>
      <c r="AS22" s="109"/>
      <c r="AT22" s="109"/>
      <c r="AU22" s="109"/>
      <c r="AV22" s="110"/>
      <c r="AW22" s="110"/>
    </row>
    <row r="23" spans="2:51" ht="14.25" customHeight="1" x14ac:dyDescent="0.25">
      <c r="B23" s="67" t="s">
        <v>568</v>
      </c>
      <c r="AH23" s="111"/>
      <c r="AK23" s="105"/>
      <c r="AL23" s="106"/>
      <c r="AM23" s="106"/>
      <c r="AN23" s="107"/>
      <c r="AO23" s="107"/>
      <c r="AP23" s="107"/>
      <c r="AQ23" s="107"/>
      <c r="AR23" s="112"/>
      <c r="AS23" s="112"/>
      <c r="AT23" s="112"/>
      <c r="AU23" s="112"/>
      <c r="AV23" s="110"/>
      <c r="AW23" s="110"/>
    </row>
    <row r="24" spans="2:51" ht="14.25" customHeight="1" x14ac:dyDescent="0.2">
      <c r="B24" s="67"/>
      <c r="AH24" s="76"/>
      <c r="AK24" s="7" t="s">
        <v>850</v>
      </c>
      <c r="AL24" s="402"/>
      <c r="AM24" s="402"/>
      <c r="AN24" s="402"/>
      <c r="AO24" s="402"/>
      <c r="AP24" s="402"/>
      <c r="AQ24" s="76"/>
      <c r="AR24" s="7" t="s">
        <v>123</v>
      </c>
      <c r="AS24" s="76"/>
      <c r="AT24" s="76"/>
      <c r="AU24" s="76"/>
      <c r="AV24" s="76"/>
      <c r="AW24" s="76"/>
    </row>
    <row r="25" spans="2:51" ht="15" customHeight="1" x14ac:dyDescent="0.2">
      <c r="B25" s="862" t="s">
        <v>597</v>
      </c>
      <c r="C25" s="862"/>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row>
    <row r="26" spans="2:51" ht="15" customHeight="1" x14ac:dyDescent="0.2">
      <c r="B26" s="862" t="s">
        <v>598</v>
      </c>
      <c r="C26" s="862"/>
      <c r="D26" s="862"/>
      <c r="E26" s="862"/>
      <c r="F26" s="862"/>
      <c r="G26" s="862"/>
      <c r="H26" s="862"/>
      <c r="I26" s="862"/>
      <c r="J26" s="862"/>
      <c r="K26" s="862"/>
      <c r="L26" s="862"/>
      <c r="M26" s="862"/>
      <c r="N26" s="862"/>
      <c r="O26" s="862"/>
      <c r="P26" s="862"/>
      <c r="Q26" s="862"/>
      <c r="R26" s="862"/>
      <c r="S26" s="862"/>
      <c r="T26" s="862"/>
      <c r="U26" s="862"/>
      <c r="V26" s="862"/>
      <c r="W26" s="862"/>
      <c r="X26" s="862"/>
      <c r="Y26" s="862"/>
      <c r="Z26" s="862"/>
      <c r="AA26" s="862"/>
      <c r="AB26" s="862"/>
      <c r="AC26" s="862"/>
      <c r="AD26" s="862"/>
      <c r="AE26" s="862"/>
      <c r="AF26" s="862"/>
      <c r="AG26" s="862"/>
      <c r="AH26" s="862"/>
      <c r="AI26" s="862"/>
      <c r="AJ26" s="862"/>
      <c r="AK26" s="862"/>
      <c r="AL26" s="862"/>
      <c r="AM26" s="862"/>
      <c r="AN26" s="862"/>
      <c r="AO26" s="862"/>
      <c r="AP26" s="862"/>
      <c r="AQ26" s="862"/>
      <c r="AR26" s="862"/>
      <c r="AS26" s="862"/>
    </row>
    <row r="27" spans="2:51" ht="15" customHeight="1" x14ac:dyDescent="0.2">
      <c r="B27" s="862" t="s">
        <v>599</v>
      </c>
      <c r="C27" s="862"/>
      <c r="D27" s="862"/>
      <c r="E27" s="862"/>
      <c r="F27" s="862"/>
      <c r="G27" s="862"/>
      <c r="H27" s="862"/>
      <c r="I27" s="862"/>
      <c r="J27" s="862"/>
      <c r="K27" s="862"/>
      <c r="L27" s="862"/>
      <c r="M27" s="862"/>
      <c r="N27" s="862"/>
      <c r="O27" s="862"/>
      <c r="P27" s="862"/>
      <c r="Q27" s="862"/>
      <c r="R27" s="862"/>
      <c r="S27" s="862"/>
      <c r="T27" s="862"/>
      <c r="U27" s="862"/>
      <c r="V27" s="862"/>
      <c r="W27" s="862"/>
      <c r="X27" s="862"/>
      <c r="Y27" s="862"/>
      <c r="Z27" s="862"/>
      <c r="AA27" s="862"/>
      <c r="AB27" s="862"/>
      <c r="AC27" s="862"/>
      <c r="AD27" s="862"/>
      <c r="AE27" s="862"/>
      <c r="AF27" s="862"/>
      <c r="AG27" s="862"/>
      <c r="AH27" s="862"/>
      <c r="AI27" s="862"/>
      <c r="AJ27" s="862"/>
      <c r="AK27" s="862"/>
      <c r="AL27" s="862"/>
      <c r="AM27" s="862"/>
      <c r="AN27" s="862"/>
      <c r="AO27" s="862"/>
      <c r="AP27" s="862"/>
      <c r="AQ27" s="862"/>
      <c r="AR27" s="862"/>
      <c r="AS27" s="862"/>
    </row>
    <row r="28" spans="2:51" ht="15" customHeight="1" x14ac:dyDescent="0.2">
      <c r="B28" s="861" t="s">
        <v>600</v>
      </c>
      <c r="C28" s="861"/>
      <c r="D28" s="861"/>
      <c r="E28" s="861"/>
      <c r="F28" s="861"/>
      <c r="G28" s="861"/>
      <c r="H28" s="861"/>
      <c r="I28" s="861"/>
      <c r="J28" s="861"/>
      <c r="K28" s="861"/>
      <c r="L28" s="861"/>
      <c r="M28" s="861"/>
      <c r="N28" s="861"/>
      <c r="O28" s="861"/>
      <c r="P28" s="861"/>
      <c r="Q28" s="861"/>
      <c r="R28" s="861"/>
      <c r="S28" s="861"/>
      <c r="T28" s="861"/>
      <c r="U28" s="861"/>
      <c r="V28" s="861"/>
      <c r="W28" s="861"/>
      <c r="X28" s="861"/>
      <c r="Y28" s="861"/>
      <c r="Z28" s="861"/>
      <c r="AA28" s="861"/>
      <c r="AB28" s="861"/>
      <c r="AC28" s="861"/>
      <c r="AD28" s="861"/>
      <c r="AE28" s="861"/>
      <c r="AF28" s="861"/>
      <c r="AG28" s="861"/>
      <c r="AH28" s="861"/>
      <c r="AI28" s="861"/>
      <c r="AJ28" s="861"/>
      <c r="AK28" s="861"/>
      <c r="AL28" s="861"/>
      <c r="AM28" s="861"/>
      <c r="AN28" s="861"/>
      <c r="AO28" s="861"/>
      <c r="AP28" s="861"/>
      <c r="AQ28" s="861"/>
      <c r="AR28" s="861"/>
      <c r="AS28" s="861"/>
    </row>
    <row r="29" spans="2:51" ht="15" customHeight="1" x14ac:dyDescent="0.2">
      <c r="B29" s="861" t="s">
        <v>601</v>
      </c>
      <c r="C29" s="861"/>
      <c r="D29" s="861"/>
      <c r="E29" s="861"/>
      <c r="F29" s="861"/>
      <c r="G29" s="861"/>
      <c r="H29" s="861"/>
      <c r="I29" s="861"/>
      <c r="J29" s="861"/>
      <c r="K29" s="861"/>
      <c r="L29" s="861"/>
      <c r="M29" s="861"/>
      <c r="N29" s="861"/>
      <c r="O29" s="861"/>
      <c r="P29" s="861"/>
      <c r="Q29" s="861"/>
      <c r="R29" s="861"/>
      <c r="S29" s="861"/>
      <c r="T29" s="861"/>
      <c r="U29" s="861"/>
      <c r="V29" s="861"/>
      <c r="W29" s="861"/>
      <c r="X29" s="861"/>
      <c r="Y29" s="861"/>
      <c r="Z29" s="861"/>
      <c r="AA29" s="861"/>
      <c r="AB29" s="861"/>
      <c r="AC29" s="861"/>
      <c r="AD29" s="861"/>
      <c r="AE29" s="861"/>
      <c r="AF29" s="861"/>
      <c r="AG29" s="861"/>
      <c r="AH29" s="861"/>
      <c r="AI29" s="861"/>
      <c r="AJ29" s="861"/>
      <c r="AK29" s="861"/>
      <c r="AL29" s="861"/>
      <c r="AM29" s="861"/>
      <c r="AN29" s="861"/>
      <c r="AO29" s="861"/>
      <c r="AP29" s="861"/>
      <c r="AQ29" s="861"/>
      <c r="AR29" s="861"/>
      <c r="AS29" s="861"/>
    </row>
    <row r="30" spans="2:51" ht="15" customHeight="1" x14ac:dyDescent="0.2">
      <c r="B30" s="861" t="s">
        <v>602</v>
      </c>
      <c r="C30" s="861"/>
      <c r="D30" s="861"/>
      <c r="E30" s="861"/>
      <c r="F30" s="861"/>
      <c r="G30" s="861"/>
      <c r="H30" s="861"/>
      <c r="I30" s="861"/>
      <c r="J30" s="861"/>
      <c r="K30" s="861"/>
      <c r="L30" s="861"/>
      <c r="M30" s="861"/>
      <c r="N30" s="861"/>
      <c r="O30" s="861"/>
      <c r="P30" s="861"/>
      <c r="Q30" s="861"/>
      <c r="R30" s="861"/>
      <c r="S30" s="861"/>
      <c r="T30" s="861"/>
      <c r="U30" s="861"/>
      <c r="V30" s="861"/>
      <c r="W30" s="861"/>
      <c r="X30" s="861"/>
      <c r="Y30" s="861"/>
      <c r="Z30" s="861"/>
      <c r="AA30" s="861"/>
      <c r="AB30" s="861"/>
      <c r="AC30" s="861"/>
      <c r="AD30" s="861"/>
      <c r="AE30" s="861"/>
      <c r="AF30" s="861"/>
      <c r="AG30" s="861"/>
      <c r="AH30" s="861"/>
      <c r="AI30" s="861"/>
      <c r="AJ30" s="861"/>
      <c r="AK30" s="861"/>
      <c r="AL30" s="861"/>
      <c r="AM30" s="861"/>
      <c r="AN30" s="861"/>
      <c r="AO30" s="861"/>
      <c r="AP30" s="861"/>
      <c r="AQ30" s="861"/>
      <c r="AR30" s="861"/>
      <c r="AS30" s="861"/>
    </row>
    <row r="31" spans="2:51" ht="15" customHeight="1" x14ac:dyDescent="0.2">
      <c r="B31" s="861" t="s">
        <v>603</v>
      </c>
      <c r="C31" s="861"/>
      <c r="D31" s="861"/>
      <c r="E31" s="861"/>
      <c r="F31" s="861"/>
      <c r="G31" s="861"/>
      <c r="H31" s="861"/>
      <c r="I31" s="861"/>
      <c r="J31" s="861"/>
      <c r="K31" s="861"/>
      <c r="L31" s="861"/>
      <c r="M31" s="861"/>
      <c r="N31" s="861"/>
      <c r="O31" s="861"/>
      <c r="P31" s="861"/>
      <c r="Q31" s="861"/>
      <c r="R31" s="861"/>
      <c r="S31" s="861"/>
      <c r="T31" s="861"/>
      <c r="U31" s="861"/>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row>
    <row r="32" spans="2:51" ht="15" customHeight="1" x14ac:dyDescent="0.2">
      <c r="B32" s="862" t="s">
        <v>604</v>
      </c>
      <c r="C32" s="862"/>
      <c r="D32" s="862"/>
      <c r="E32" s="862"/>
      <c r="F32" s="862"/>
      <c r="G32" s="862"/>
      <c r="H32" s="862"/>
      <c r="I32" s="862"/>
      <c r="J32" s="862"/>
      <c r="K32" s="862"/>
      <c r="L32" s="862"/>
      <c r="M32" s="862"/>
      <c r="N32" s="862"/>
      <c r="O32" s="862"/>
      <c r="P32" s="862"/>
      <c r="Q32" s="862"/>
      <c r="R32" s="862"/>
      <c r="S32" s="862"/>
      <c r="T32" s="862"/>
      <c r="U32" s="862"/>
      <c r="V32" s="862"/>
      <c r="W32" s="862"/>
      <c r="X32" s="862"/>
      <c r="Y32" s="862"/>
      <c r="Z32" s="862"/>
      <c r="AA32" s="862"/>
      <c r="AB32" s="862"/>
      <c r="AC32" s="862"/>
      <c r="AD32" s="862"/>
      <c r="AE32" s="862"/>
      <c r="AF32" s="862"/>
      <c r="AG32" s="862"/>
      <c r="AH32" s="862"/>
      <c r="AI32" s="862"/>
      <c r="AJ32" s="862"/>
      <c r="AK32" s="862"/>
      <c r="AL32" s="862"/>
      <c r="AM32" s="862"/>
      <c r="AN32" s="862"/>
      <c r="AO32" s="862"/>
      <c r="AP32" s="862"/>
      <c r="AQ32" s="862"/>
      <c r="AR32" s="862"/>
      <c r="AS32" s="862"/>
    </row>
    <row r="33" spans="2:45" ht="15" customHeight="1" x14ac:dyDescent="0.2">
      <c r="B33" s="861" t="s">
        <v>605</v>
      </c>
      <c r="C33" s="861"/>
      <c r="D33" s="861"/>
      <c r="E33" s="861"/>
      <c r="F33" s="861"/>
      <c r="G33" s="861"/>
      <c r="H33" s="861"/>
      <c r="I33" s="861"/>
      <c r="J33" s="861"/>
      <c r="K33" s="861"/>
      <c r="L33" s="861"/>
      <c r="M33" s="861"/>
      <c r="N33" s="861"/>
      <c r="O33" s="861"/>
      <c r="P33" s="861"/>
      <c r="Q33" s="861"/>
      <c r="R33" s="861"/>
      <c r="S33" s="861"/>
      <c r="T33" s="861"/>
      <c r="U33" s="861"/>
      <c r="V33" s="861"/>
      <c r="W33" s="861"/>
      <c r="X33" s="861"/>
      <c r="Y33" s="861"/>
      <c r="Z33" s="861"/>
      <c r="AA33" s="861"/>
      <c r="AB33" s="861"/>
      <c r="AC33" s="861"/>
      <c r="AD33" s="861"/>
      <c r="AE33" s="861"/>
      <c r="AF33" s="861"/>
      <c r="AG33" s="861"/>
      <c r="AH33" s="861"/>
      <c r="AI33" s="861"/>
      <c r="AJ33" s="861"/>
      <c r="AK33" s="861"/>
      <c r="AL33" s="861"/>
      <c r="AM33" s="861"/>
      <c r="AN33" s="861"/>
      <c r="AO33" s="861"/>
      <c r="AP33" s="861"/>
      <c r="AQ33" s="861"/>
      <c r="AR33" s="861"/>
      <c r="AS33" s="861"/>
    </row>
    <row r="34" spans="2:45" ht="30" customHeight="1" x14ac:dyDescent="0.2">
      <c r="B34" s="861" t="s">
        <v>606</v>
      </c>
      <c r="C34" s="861"/>
      <c r="D34" s="861"/>
      <c r="E34" s="861"/>
      <c r="F34" s="861"/>
      <c r="G34" s="861"/>
      <c r="H34" s="861"/>
      <c r="I34" s="861"/>
      <c r="J34" s="861"/>
      <c r="K34" s="861"/>
      <c r="L34" s="861"/>
      <c r="M34" s="861"/>
      <c r="N34" s="861"/>
      <c r="O34" s="861"/>
      <c r="P34" s="861"/>
      <c r="Q34" s="861"/>
      <c r="R34" s="861"/>
      <c r="S34" s="861"/>
      <c r="T34" s="861"/>
      <c r="U34" s="861"/>
      <c r="V34" s="861"/>
      <c r="W34" s="861"/>
      <c r="X34" s="861"/>
      <c r="Y34" s="861"/>
      <c r="Z34" s="861"/>
      <c r="AA34" s="861"/>
      <c r="AB34" s="861"/>
      <c r="AC34" s="861"/>
      <c r="AD34" s="861"/>
      <c r="AE34" s="861"/>
      <c r="AF34" s="861"/>
      <c r="AG34" s="861"/>
      <c r="AH34" s="861"/>
      <c r="AI34" s="861"/>
      <c r="AJ34" s="861"/>
      <c r="AK34" s="861"/>
      <c r="AL34" s="861"/>
      <c r="AM34" s="861"/>
      <c r="AN34" s="861"/>
      <c r="AO34" s="861"/>
      <c r="AP34" s="861"/>
      <c r="AQ34" s="861"/>
      <c r="AR34" s="861"/>
      <c r="AS34" s="861"/>
    </row>
    <row r="35" spans="2:45" ht="15" customHeight="1" x14ac:dyDescent="0.2">
      <c r="B35" s="861" t="s">
        <v>607</v>
      </c>
      <c r="C35" s="861"/>
      <c r="D35" s="861"/>
      <c r="E35" s="861"/>
      <c r="F35" s="861"/>
      <c r="G35" s="861"/>
      <c r="H35" s="861"/>
      <c r="I35" s="861"/>
      <c r="J35" s="861"/>
      <c r="K35" s="861"/>
      <c r="L35" s="861"/>
      <c r="M35" s="861"/>
      <c r="N35" s="861"/>
      <c r="O35" s="861"/>
      <c r="P35" s="861"/>
      <c r="Q35" s="861"/>
      <c r="R35" s="861"/>
      <c r="S35" s="861"/>
      <c r="T35" s="861"/>
      <c r="U35" s="861"/>
      <c r="V35" s="861"/>
      <c r="W35" s="861"/>
      <c r="X35" s="861"/>
      <c r="Y35" s="861"/>
      <c r="Z35" s="861"/>
      <c r="AA35" s="861"/>
      <c r="AB35" s="861"/>
      <c r="AC35" s="861"/>
      <c r="AD35" s="861"/>
      <c r="AE35" s="861"/>
      <c r="AF35" s="861"/>
      <c r="AG35" s="861"/>
      <c r="AH35" s="861"/>
      <c r="AI35" s="861"/>
      <c r="AJ35" s="861"/>
      <c r="AK35" s="861"/>
      <c r="AL35" s="861"/>
      <c r="AM35" s="861"/>
      <c r="AN35" s="861"/>
      <c r="AO35" s="861"/>
      <c r="AP35" s="861"/>
      <c r="AQ35" s="861"/>
      <c r="AR35" s="861"/>
      <c r="AS35" s="861"/>
    </row>
    <row r="36" spans="2:45" ht="30" customHeight="1" x14ac:dyDescent="0.2">
      <c r="B36" s="861" t="s">
        <v>608</v>
      </c>
      <c r="C36" s="861"/>
      <c r="D36" s="861"/>
      <c r="E36" s="861"/>
      <c r="F36" s="861"/>
      <c r="G36" s="861"/>
      <c r="H36" s="861"/>
      <c r="I36" s="861"/>
      <c r="J36" s="861"/>
      <c r="K36" s="861"/>
      <c r="L36" s="861"/>
      <c r="M36" s="861"/>
      <c r="N36" s="861"/>
      <c r="O36" s="861"/>
      <c r="P36" s="861"/>
      <c r="Q36" s="861"/>
      <c r="R36" s="861"/>
      <c r="S36" s="861"/>
      <c r="T36" s="861"/>
      <c r="U36" s="861"/>
      <c r="V36" s="861"/>
      <c r="W36" s="861"/>
      <c r="X36" s="861"/>
      <c r="Y36" s="861"/>
      <c r="Z36" s="861"/>
      <c r="AA36" s="861"/>
      <c r="AB36" s="861"/>
      <c r="AC36" s="861"/>
      <c r="AD36" s="861"/>
      <c r="AE36" s="861"/>
      <c r="AF36" s="861"/>
      <c r="AG36" s="861"/>
      <c r="AH36" s="861"/>
      <c r="AI36" s="861"/>
      <c r="AJ36" s="861"/>
      <c r="AK36" s="861"/>
      <c r="AL36" s="861"/>
      <c r="AM36" s="861"/>
      <c r="AN36" s="861"/>
      <c r="AO36" s="861"/>
      <c r="AP36" s="861"/>
      <c r="AQ36" s="861"/>
      <c r="AR36" s="861"/>
      <c r="AS36" s="861"/>
    </row>
    <row r="37" spans="2:45" ht="15" customHeight="1" x14ac:dyDescent="0.2">
      <c r="B37" s="861" t="s">
        <v>609</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row>
    <row r="38" spans="2:45" ht="15" customHeight="1" x14ac:dyDescent="0.2">
      <c r="B38" s="862" t="s">
        <v>610</v>
      </c>
      <c r="C38" s="862"/>
      <c r="D38" s="862"/>
      <c r="E38" s="862"/>
      <c r="F38" s="862"/>
      <c r="G38" s="862"/>
      <c r="H38" s="862"/>
      <c r="I38" s="862"/>
      <c r="J38" s="862"/>
      <c r="K38" s="862"/>
      <c r="L38" s="862"/>
      <c r="M38" s="862"/>
      <c r="N38" s="862"/>
      <c r="O38" s="862"/>
      <c r="P38" s="862"/>
      <c r="Q38" s="862"/>
      <c r="R38" s="862"/>
      <c r="S38" s="862"/>
      <c r="T38" s="862"/>
      <c r="U38" s="862"/>
      <c r="V38" s="862"/>
      <c r="W38" s="862"/>
      <c r="X38" s="862"/>
      <c r="Y38" s="862"/>
      <c r="Z38" s="862"/>
      <c r="AA38" s="862"/>
      <c r="AB38" s="862"/>
      <c r="AC38" s="862"/>
      <c r="AD38" s="862"/>
      <c r="AE38" s="862"/>
      <c r="AF38" s="862"/>
      <c r="AG38" s="862"/>
      <c r="AH38" s="862"/>
      <c r="AI38" s="862"/>
      <c r="AJ38" s="862"/>
      <c r="AK38" s="862"/>
      <c r="AL38" s="862"/>
      <c r="AM38" s="862"/>
      <c r="AN38" s="862"/>
      <c r="AO38" s="862"/>
      <c r="AP38" s="862"/>
      <c r="AQ38" s="862"/>
      <c r="AR38" s="862"/>
      <c r="AS38" s="862"/>
    </row>
    <row r="39" spans="2:45" ht="15" customHeight="1" x14ac:dyDescent="0.2">
      <c r="B39" s="861" t="s">
        <v>611</v>
      </c>
      <c r="C39" s="861"/>
      <c r="D39" s="861"/>
      <c r="E39" s="861"/>
      <c r="F39" s="861"/>
      <c r="G39" s="861"/>
      <c r="H39" s="861"/>
      <c r="I39" s="861"/>
      <c r="J39" s="861"/>
      <c r="K39" s="861"/>
      <c r="L39" s="861"/>
      <c r="M39" s="861"/>
      <c r="N39" s="861"/>
      <c r="O39" s="861"/>
      <c r="P39" s="861"/>
      <c r="Q39" s="861"/>
      <c r="R39" s="861"/>
      <c r="S39" s="861"/>
      <c r="T39" s="861"/>
      <c r="U39" s="861"/>
      <c r="V39" s="861"/>
      <c r="W39" s="861"/>
      <c r="X39" s="861"/>
      <c r="Y39" s="861"/>
      <c r="Z39" s="861"/>
      <c r="AA39" s="861"/>
      <c r="AB39" s="861"/>
      <c r="AC39" s="861"/>
      <c r="AD39" s="861"/>
      <c r="AE39" s="861"/>
      <c r="AF39" s="861"/>
      <c r="AG39" s="861"/>
      <c r="AH39" s="861"/>
      <c r="AI39" s="861"/>
      <c r="AJ39" s="861"/>
      <c r="AK39" s="861"/>
      <c r="AL39" s="861"/>
      <c r="AM39" s="861"/>
      <c r="AN39" s="861"/>
      <c r="AO39" s="861"/>
      <c r="AP39" s="861"/>
      <c r="AQ39" s="861"/>
      <c r="AR39" s="861"/>
      <c r="AS39" s="861"/>
    </row>
    <row r="40" spans="2:45" ht="15" customHeight="1" x14ac:dyDescent="0.2">
      <c r="B40" s="861" t="s">
        <v>612</v>
      </c>
      <c r="C40" s="861"/>
      <c r="D40" s="861"/>
      <c r="E40" s="861"/>
      <c r="F40" s="861"/>
      <c r="G40" s="861"/>
      <c r="H40" s="861"/>
      <c r="I40" s="861"/>
      <c r="J40" s="861"/>
      <c r="K40" s="861"/>
      <c r="L40" s="861"/>
      <c r="M40" s="861"/>
      <c r="N40" s="861"/>
      <c r="O40" s="861"/>
      <c r="P40" s="861"/>
      <c r="Q40" s="861"/>
      <c r="R40" s="861"/>
      <c r="S40" s="861"/>
      <c r="T40" s="861"/>
      <c r="U40" s="861"/>
      <c r="V40" s="861"/>
      <c r="W40" s="861"/>
      <c r="X40" s="861"/>
      <c r="Y40" s="861"/>
      <c r="Z40" s="861"/>
      <c r="AA40" s="861"/>
      <c r="AB40" s="861"/>
      <c r="AC40" s="861"/>
      <c r="AD40" s="861"/>
      <c r="AE40" s="861"/>
      <c r="AF40" s="861"/>
      <c r="AG40" s="861"/>
      <c r="AH40" s="861"/>
      <c r="AI40" s="861"/>
      <c r="AJ40" s="861"/>
      <c r="AK40" s="861"/>
      <c r="AL40" s="861"/>
      <c r="AM40" s="861"/>
      <c r="AN40" s="861"/>
      <c r="AO40" s="861"/>
      <c r="AP40" s="861"/>
      <c r="AQ40" s="861"/>
      <c r="AR40" s="861"/>
      <c r="AS40" s="861"/>
    </row>
    <row r="41" spans="2:45" ht="15" customHeight="1" x14ac:dyDescent="0.2">
      <c r="B41" s="861" t="s">
        <v>613</v>
      </c>
      <c r="C41" s="861"/>
      <c r="D41" s="861"/>
      <c r="E41" s="861"/>
      <c r="F41" s="861"/>
      <c r="G41" s="861"/>
      <c r="H41" s="861"/>
      <c r="I41" s="861"/>
      <c r="J41" s="861"/>
      <c r="K41" s="861"/>
      <c r="L41" s="861"/>
      <c r="M41" s="861"/>
      <c r="N41" s="861"/>
      <c r="O41" s="861"/>
      <c r="P41" s="861"/>
      <c r="Q41" s="861"/>
      <c r="R41" s="861"/>
      <c r="S41" s="861"/>
      <c r="T41" s="861"/>
      <c r="U41" s="861"/>
      <c r="V41" s="861"/>
      <c r="W41" s="861"/>
      <c r="X41" s="861"/>
      <c r="Y41" s="861"/>
      <c r="Z41" s="861"/>
      <c r="AA41" s="861"/>
      <c r="AB41" s="861"/>
      <c r="AC41" s="861"/>
      <c r="AD41" s="861"/>
      <c r="AE41" s="861"/>
      <c r="AF41" s="861"/>
      <c r="AG41" s="861"/>
      <c r="AH41" s="861"/>
      <c r="AI41" s="861"/>
      <c r="AJ41" s="861"/>
      <c r="AK41" s="861"/>
      <c r="AL41" s="861"/>
      <c r="AM41" s="861"/>
      <c r="AN41" s="861"/>
      <c r="AO41" s="861"/>
      <c r="AP41" s="861"/>
      <c r="AQ41" s="861"/>
      <c r="AR41" s="861"/>
      <c r="AS41" s="861"/>
    </row>
    <row r="42" spans="2:45" ht="15" customHeight="1" x14ac:dyDescent="0.2">
      <c r="B42" s="861" t="s">
        <v>614</v>
      </c>
      <c r="C42" s="861"/>
      <c r="D42" s="861"/>
      <c r="E42" s="861"/>
      <c r="F42" s="861"/>
      <c r="G42" s="861"/>
      <c r="H42" s="861"/>
      <c r="I42" s="861"/>
      <c r="J42" s="861"/>
      <c r="K42" s="861"/>
      <c r="L42" s="861"/>
      <c r="M42" s="861"/>
      <c r="N42" s="861"/>
      <c r="O42" s="861"/>
      <c r="P42" s="861"/>
      <c r="Q42" s="861"/>
      <c r="R42" s="861"/>
      <c r="S42" s="861"/>
      <c r="T42" s="861"/>
      <c r="U42" s="861"/>
      <c r="V42" s="861"/>
      <c r="W42" s="861"/>
      <c r="X42" s="861"/>
      <c r="Y42" s="861"/>
      <c r="Z42" s="861"/>
      <c r="AA42" s="861"/>
      <c r="AB42" s="861"/>
      <c r="AC42" s="861"/>
      <c r="AD42" s="861"/>
      <c r="AE42" s="861"/>
      <c r="AF42" s="861"/>
      <c r="AG42" s="861"/>
      <c r="AH42" s="861"/>
      <c r="AI42" s="861"/>
      <c r="AJ42" s="861"/>
      <c r="AK42" s="861"/>
      <c r="AL42" s="861"/>
      <c r="AM42" s="861"/>
      <c r="AN42" s="861"/>
      <c r="AO42" s="861"/>
      <c r="AP42" s="861"/>
      <c r="AQ42" s="861"/>
      <c r="AR42" s="861"/>
      <c r="AS42" s="861"/>
    </row>
    <row r="43" spans="2:45" ht="15" customHeight="1" x14ac:dyDescent="0.2">
      <c r="B43" s="861" t="s">
        <v>615</v>
      </c>
      <c r="C43" s="861"/>
      <c r="D43" s="861"/>
      <c r="E43" s="861"/>
      <c r="F43" s="861"/>
      <c r="G43" s="861"/>
      <c r="H43" s="861"/>
      <c r="I43" s="861"/>
      <c r="J43" s="861"/>
      <c r="K43" s="861"/>
      <c r="L43" s="861"/>
      <c r="M43" s="861"/>
      <c r="N43" s="861"/>
      <c r="O43" s="861"/>
      <c r="P43" s="861"/>
      <c r="Q43" s="861"/>
      <c r="R43" s="861"/>
      <c r="S43" s="861"/>
      <c r="T43" s="861"/>
      <c r="U43" s="861"/>
      <c r="V43" s="861"/>
      <c r="W43" s="861"/>
      <c r="X43" s="861"/>
      <c r="Y43" s="861"/>
      <c r="Z43" s="861"/>
      <c r="AA43" s="861"/>
      <c r="AB43" s="861"/>
      <c r="AC43" s="861"/>
      <c r="AD43" s="861"/>
      <c r="AE43" s="861"/>
      <c r="AF43" s="861"/>
      <c r="AG43" s="861"/>
      <c r="AH43" s="861"/>
      <c r="AI43" s="861"/>
      <c r="AJ43" s="861"/>
      <c r="AK43" s="861"/>
      <c r="AL43" s="861"/>
      <c r="AM43" s="861"/>
      <c r="AN43" s="861"/>
      <c r="AO43" s="861"/>
      <c r="AP43" s="861"/>
      <c r="AQ43" s="861"/>
      <c r="AR43" s="861"/>
      <c r="AS43" s="861"/>
    </row>
    <row r="44" spans="2:45" ht="15" customHeight="1" x14ac:dyDescent="0.2">
      <c r="B44" s="862" t="s">
        <v>616</v>
      </c>
      <c r="C44" s="862"/>
      <c r="D44" s="862"/>
      <c r="E44" s="862"/>
      <c r="F44" s="862"/>
      <c r="G44" s="862"/>
      <c r="H44" s="862"/>
      <c r="I44" s="862"/>
      <c r="J44" s="862"/>
      <c r="K44" s="862"/>
      <c r="L44" s="862"/>
      <c r="M44" s="862"/>
      <c r="N44" s="862"/>
      <c r="O44" s="862"/>
      <c r="P44" s="862"/>
      <c r="Q44" s="862"/>
      <c r="R44" s="862"/>
      <c r="S44" s="862"/>
      <c r="T44" s="862"/>
      <c r="U44" s="862"/>
      <c r="V44" s="862"/>
      <c r="W44" s="862"/>
      <c r="X44" s="862"/>
      <c r="Y44" s="862"/>
      <c r="Z44" s="862"/>
      <c r="AA44" s="862"/>
      <c r="AB44" s="862"/>
      <c r="AC44" s="862"/>
      <c r="AD44" s="862"/>
      <c r="AE44" s="862"/>
      <c r="AF44" s="862"/>
      <c r="AG44" s="862"/>
      <c r="AH44" s="862"/>
      <c r="AI44" s="862"/>
      <c r="AJ44" s="862"/>
      <c r="AK44" s="862"/>
      <c r="AL44" s="862"/>
      <c r="AM44" s="862"/>
      <c r="AN44" s="862"/>
      <c r="AO44" s="862"/>
      <c r="AP44" s="862"/>
      <c r="AQ44" s="862"/>
      <c r="AR44" s="862"/>
      <c r="AS44" s="862"/>
    </row>
    <row r="45" spans="2:45" ht="15" customHeight="1" x14ac:dyDescent="0.2">
      <c r="B45" s="861" t="s">
        <v>617</v>
      </c>
      <c r="C45" s="861"/>
      <c r="D45" s="861"/>
      <c r="E45" s="861"/>
      <c r="F45" s="861"/>
      <c r="G45" s="861"/>
      <c r="H45" s="861"/>
      <c r="I45" s="861"/>
      <c r="J45" s="861"/>
      <c r="K45" s="861"/>
      <c r="L45" s="861"/>
      <c r="M45" s="861"/>
      <c r="N45" s="861"/>
      <c r="O45" s="861"/>
      <c r="P45" s="861"/>
      <c r="Q45" s="861"/>
      <c r="R45" s="861"/>
      <c r="S45" s="861"/>
      <c r="T45" s="861"/>
      <c r="U45" s="861"/>
      <c r="V45" s="861"/>
      <c r="W45" s="861"/>
      <c r="X45" s="861"/>
      <c r="Y45" s="861"/>
      <c r="Z45" s="861"/>
      <c r="AA45" s="861"/>
      <c r="AB45" s="861"/>
      <c r="AC45" s="861"/>
      <c r="AD45" s="861"/>
      <c r="AE45" s="861"/>
      <c r="AF45" s="861"/>
      <c r="AG45" s="861"/>
      <c r="AH45" s="861"/>
      <c r="AI45" s="861"/>
      <c r="AJ45" s="861"/>
      <c r="AK45" s="861"/>
      <c r="AL45" s="861"/>
      <c r="AM45" s="861"/>
      <c r="AN45" s="861"/>
      <c r="AO45" s="861"/>
      <c r="AP45" s="861"/>
      <c r="AQ45" s="861"/>
      <c r="AR45" s="861"/>
      <c r="AS45" s="861"/>
    </row>
    <row r="46" spans="2:45" ht="30" customHeight="1" x14ac:dyDescent="0.2">
      <c r="B46" s="861" t="s">
        <v>618</v>
      </c>
      <c r="C46" s="861"/>
      <c r="D46" s="861"/>
      <c r="E46" s="861"/>
      <c r="F46" s="861"/>
      <c r="G46" s="861"/>
      <c r="H46" s="861"/>
      <c r="I46" s="861"/>
      <c r="J46" s="861"/>
      <c r="K46" s="861"/>
      <c r="L46" s="861"/>
      <c r="M46" s="861"/>
      <c r="N46" s="861"/>
      <c r="O46" s="861"/>
      <c r="P46" s="861"/>
      <c r="Q46" s="861"/>
      <c r="R46" s="861"/>
      <c r="S46" s="861"/>
      <c r="T46" s="861"/>
      <c r="U46" s="861"/>
      <c r="V46" s="861"/>
      <c r="W46" s="861"/>
      <c r="X46" s="861"/>
      <c r="Y46" s="861"/>
      <c r="Z46" s="861"/>
      <c r="AA46" s="861"/>
      <c r="AB46" s="861"/>
      <c r="AC46" s="861"/>
      <c r="AD46" s="861"/>
      <c r="AE46" s="861"/>
      <c r="AF46" s="861"/>
      <c r="AG46" s="861"/>
      <c r="AH46" s="861"/>
      <c r="AI46" s="861"/>
      <c r="AJ46" s="861"/>
      <c r="AK46" s="861"/>
      <c r="AL46" s="861"/>
      <c r="AM46" s="861"/>
      <c r="AN46" s="861"/>
      <c r="AO46" s="861"/>
      <c r="AP46" s="861"/>
      <c r="AQ46" s="861"/>
      <c r="AR46" s="861"/>
      <c r="AS46" s="861"/>
    </row>
    <row r="47" spans="2:45" ht="30" customHeight="1" x14ac:dyDescent="0.2">
      <c r="B47" s="861" t="s">
        <v>619</v>
      </c>
      <c r="C47" s="861"/>
      <c r="D47" s="861"/>
      <c r="E47" s="861"/>
      <c r="F47" s="861"/>
      <c r="G47" s="861"/>
      <c r="H47" s="861"/>
      <c r="I47" s="861"/>
      <c r="J47" s="861"/>
      <c r="K47" s="861"/>
      <c r="L47" s="861"/>
      <c r="M47" s="861"/>
      <c r="N47" s="861"/>
      <c r="O47" s="861"/>
      <c r="P47" s="861"/>
      <c r="Q47" s="861"/>
      <c r="R47" s="861"/>
      <c r="S47" s="861"/>
      <c r="T47" s="861"/>
      <c r="U47" s="861"/>
      <c r="V47" s="861"/>
      <c r="W47" s="861"/>
      <c r="X47" s="861"/>
      <c r="Y47" s="861"/>
      <c r="Z47" s="861"/>
      <c r="AA47" s="861"/>
      <c r="AB47" s="861"/>
      <c r="AC47" s="861"/>
      <c r="AD47" s="861"/>
      <c r="AE47" s="861"/>
      <c r="AF47" s="861"/>
      <c r="AG47" s="861"/>
      <c r="AH47" s="861"/>
      <c r="AI47" s="861"/>
      <c r="AJ47" s="861"/>
      <c r="AK47" s="861"/>
      <c r="AL47" s="861"/>
      <c r="AM47" s="861"/>
      <c r="AN47" s="861"/>
      <c r="AO47" s="861"/>
      <c r="AP47" s="861"/>
      <c r="AQ47" s="861"/>
      <c r="AR47" s="861"/>
      <c r="AS47" s="861"/>
    </row>
    <row r="48" spans="2:45" ht="30" customHeight="1" x14ac:dyDescent="0.2">
      <c r="B48" s="861" t="s">
        <v>620</v>
      </c>
      <c r="C48" s="861"/>
      <c r="D48" s="861"/>
      <c r="E48" s="861"/>
      <c r="F48" s="861"/>
      <c r="G48" s="861"/>
      <c r="H48" s="861"/>
      <c r="I48" s="861"/>
      <c r="J48" s="861"/>
      <c r="K48" s="861"/>
      <c r="L48" s="861"/>
      <c r="M48" s="861"/>
      <c r="N48" s="861"/>
      <c r="O48" s="861"/>
      <c r="P48" s="861"/>
      <c r="Q48" s="861"/>
      <c r="R48" s="861"/>
      <c r="S48" s="861"/>
      <c r="T48" s="861"/>
      <c r="U48" s="861"/>
      <c r="V48" s="861"/>
      <c r="W48" s="861"/>
      <c r="X48" s="861"/>
      <c r="Y48" s="861"/>
      <c r="Z48" s="861"/>
      <c r="AA48" s="861"/>
      <c r="AB48" s="861"/>
      <c r="AC48" s="861"/>
      <c r="AD48" s="861"/>
      <c r="AE48" s="861"/>
      <c r="AF48" s="861"/>
      <c r="AG48" s="861"/>
      <c r="AH48" s="861"/>
      <c r="AI48" s="861"/>
      <c r="AJ48" s="861"/>
      <c r="AK48" s="861"/>
      <c r="AL48" s="861"/>
      <c r="AM48" s="861"/>
      <c r="AN48" s="861"/>
      <c r="AO48" s="861"/>
      <c r="AP48" s="861"/>
      <c r="AQ48" s="861"/>
      <c r="AR48" s="861"/>
      <c r="AS48" s="861"/>
    </row>
    <row r="49" spans="2:45" ht="54.75" customHeight="1" x14ac:dyDescent="0.2">
      <c r="B49" s="861" t="s">
        <v>621</v>
      </c>
      <c r="C49" s="861"/>
      <c r="D49" s="861"/>
      <c r="E49" s="861"/>
      <c r="F49" s="861"/>
      <c r="G49" s="861"/>
      <c r="H49" s="861"/>
      <c r="I49" s="861"/>
      <c r="J49" s="861"/>
      <c r="K49" s="861"/>
      <c r="L49" s="861"/>
      <c r="M49" s="861"/>
      <c r="N49" s="861"/>
      <c r="O49" s="861"/>
      <c r="P49" s="861"/>
      <c r="Q49" s="861"/>
      <c r="R49" s="861"/>
      <c r="S49" s="861"/>
      <c r="T49" s="861"/>
      <c r="U49" s="861"/>
      <c r="V49" s="861"/>
      <c r="W49" s="861"/>
      <c r="X49" s="861"/>
      <c r="Y49" s="861"/>
      <c r="Z49" s="861"/>
      <c r="AA49" s="861"/>
      <c r="AB49" s="861"/>
      <c r="AC49" s="861"/>
      <c r="AD49" s="861"/>
      <c r="AE49" s="861"/>
      <c r="AF49" s="861"/>
      <c r="AG49" s="861"/>
      <c r="AH49" s="861"/>
      <c r="AI49" s="861"/>
      <c r="AJ49" s="861"/>
      <c r="AK49" s="861"/>
      <c r="AL49" s="861"/>
      <c r="AM49" s="861"/>
      <c r="AN49" s="861"/>
      <c r="AO49" s="861"/>
      <c r="AP49" s="861"/>
      <c r="AQ49" s="861"/>
      <c r="AR49" s="861"/>
      <c r="AS49" s="861"/>
    </row>
    <row r="50" spans="2:45" ht="15" customHeight="1" x14ac:dyDescent="0.2">
      <c r="B50" s="862" t="s">
        <v>622</v>
      </c>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c r="AD50" s="862"/>
      <c r="AE50" s="862"/>
      <c r="AF50" s="862"/>
      <c r="AG50" s="862"/>
      <c r="AH50" s="862"/>
      <c r="AI50" s="862"/>
      <c r="AJ50" s="862"/>
      <c r="AK50" s="862"/>
      <c r="AL50" s="862"/>
      <c r="AM50" s="862"/>
      <c r="AN50" s="862"/>
      <c r="AO50" s="862"/>
      <c r="AP50" s="862"/>
      <c r="AQ50" s="862"/>
      <c r="AR50" s="862"/>
      <c r="AS50" s="862"/>
    </row>
    <row r="51" spans="2:45" ht="15" customHeight="1" x14ac:dyDescent="0.2">
      <c r="B51" s="861" t="s">
        <v>623</v>
      </c>
      <c r="C51" s="861"/>
      <c r="D51" s="861"/>
      <c r="E51" s="861"/>
      <c r="F51" s="861"/>
      <c r="G51" s="861"/>
      <c r="H51" s="861"/>
      <c r="I51" s="861"/>
      <c r="J51" s="861"/>
      <c r="K51" s="861"/>
      <c r="L51" s="861"/>
      <c r="M51" s="861"/>
      <c r="N51" s="861"/>
      <c r="O51" s="861"/>
      <c r="P51" s="861"/>
      <c r="Q51" s="861"/>
      <c r="R51" s="861"/>
      <c r="S51" s="861"/>
      <c r="T51" s="861"/>
      <c r="U51" s="861"/>
      <c r="V51" s="861"/>
      <c r="W51" s="861"/>
      <c r="X51" s="861"/>
      <c r="Y51" s="861"/>
      <c r="Z51" s="861"/>
      <c r="AA51" s="861"/>
      <c r="AB51" s="861"/>
      <c r="AC51" s="861"/>
      <c r="AD51" s="861"/>
      <c r="AE51" s="861"/>
      <c r="AF51" s="861"/>
      <c r="AG51" s="861"/>
      <c r="AH51" s="861"/>
      <c r="AI51" s="861"/>
      <c r="AJ51" s="861"/>
      <c r="AK51" s="861"/>
      <c r="AL51" s="861"/>
      <c r="AM51" s="861"/>
      <c r="AN51" s="861"/>
      <c r="AO51" s="861"/>
      <c r="AP51" s="861"/>
      <c r="AQ51" s="861"/>
      <c r="AR51" s="861"/>
      <c r="AS51" s="861"/>
    </row>
    <row r="52" spans="2:45" ht="15" customHeight="1" x14ac:dyDescent="0.2">
      <c r="B52" s="861" t="s">
        <v>624</v>
      </c>
      <c r="C52" s="861"/>
      <c r="D52" s="861"/>
      <c r="E52" s="861"/>
      <c r="F52" s="861"/>
      <c r="G52" s="861"/>
      <c r="H52" s="861"/>
      <c r="I52" s="861"/>
      <c r="J52" s="861"/>
      <c r="K52" s="861"/>
      <c r="L52" s="861"/>
      <c r="M52" s="861"/>
      <c r="N52" s="861"/>
      <c r="O52" s="861"/>
      <c r="P52" s="861"/>
      <c r="Q52" s="861"/>
      <c r="R52" s="861"/>
      <c r="S52" s="861"/>
      <c r="T52" s="861"/>
      <c r="U52" s="861"/>
      <c r="V52" s="861"/>
      <c r="W52" s="861"/>
      <c r="X52" s="861"/>
      <c r="Y52" s="861"/>
      <c r="Z52" s="861"/>
      <c r="AA52" s="861"/>
      <c r="AB52" s="861"/>
      <c r="AC52" s="861"/>
      <c r="AD52" s="861"/>
      <c r="AE52" s="861"/>
      <c r="AF52" s="861"/>
      <c r="AG52" s="861"/>
      <c r="AH52" s="861"/>
      <c r="AI52" s="861"/>
      <c r="AJ52" s="861"/>
      <c r="AK52" s="861"/>
      <c r="AL52" s="861"/>
      <c r="AM52" s="861"/>
      <c r="AN52" s="861"/>
      <c r="AO52" s="861"/>
      <c r="AP52" s="861"/>
      <c r="AQ52" s="861"/>
      <c r="AR52" s="861"/>
      <c r="AS52" s="861"/>
    </row>
    <row r="53" spans="2:45" ht="30" customHeight="1" x14ac:dyDescent="0.2">
      <c r="B53" s="861" t="s">
        <v>625</v>
      </c>
      <c r="C53" s="861"/>
      <c r="D53" s="861"/>
      <c r="E53" s="861"/>
      <c r="F53" s="861"/>
      <c r="G53" s="861"/>
      <c r="H53" s="861"/>
      <c r="I53" s="861"/>
      <c r="J53" s="861"/>
      <c r="K53" s="861"/>
      <c r="L53" s="861"/>
      <c r="M53" s="861"/>
      <c r="N53" s="861"/>
      <c r="O53" s="861"/>
      <c r="P53" s="861"/>
      <c r="Q53" s="861"/>
      <c r="R53" s="861"/>
      <c r="S53" s="861"/>
      <c r="T53" s="861"/>
      <c r="U53" s="861"/>
      <c r="V53" s="861"/>
      <c r="W53" s="861"/>
      <c r="X53" s="861"/>
      <c r="Y53" s="861"/>
      <c r="Z53" s="861"/>
      <c r="AA53" s="861"/>
      <c r="AB53" s="861"/>
      <c r="AC53" s="861"/>
      <c r="AD53" s="861"/>
      <c r="AE53" s="861"/>
      <c r="AF53" s="861"/>
      <c r="AG53" s="861"/>
      <c r="AH53" s="861"/>
      <c r="AI53" s="861"/>
      <c r="AJ53" s="861"/>
      <c r="AK53" s="861"/>
      <c r="AL53" s="861"/>
      <c r="AM53" s="861"/>
      <c r="AN53" s="861"/>
      <c r="AO53" s="861"/>
      <c r="AP53" s="861"/>
      <c r="AQ53" s="861"/>
      <c r="AR53" s="861"/>
      <c r="AS53" s="861"/>
    </row>
    <row r="54" spans="2:45" ht="30" customHeight="1" x14ac:dyDescent="0.2">
      <c r="B54" s="861" t="s">
        <v>626</v>
      </c>
      <c r="C54" s="861"/>
      <c r="D54" s="861"/>
      <c r="E54" s="861"/>
      <c r="F54" s="861"/>
      <c r="G54" s="861"/>
      <c r="H54" s="861"/>
      <c r="I54" s="861"/>
      <c r="J54" s="861"/>
      <c r="K54" s="861"/>
      <c r="L54" s="861"/>
      <c r="M54" s="861"/>
      <c r="N54" s="861"/>
      <c r="O54" s="861"/>
      <c r="P54" s="861"/>
      <c r="Q54" s="861"/>
      <c r="R54" s="861"/>
      <c r="S54" s="861"/>
      <c r="T54" s="861"/>
      <c r="U54" s="861"/>
      <c r="V54" s="861"/>
      <c r="W54" s="861"/>
      <c r="X54" s="861"/>
      <c r="Y54" s="861"/>
      <c r="Z54" s="861"/>
      <c r="AA54" s="861"/>
      <c r="AB54" s="861"/>
      <c r="AC54" s="861"/>
      <c r="AD54" s="861"/>
      <c r="AE54" s="861"/>
      <c r="AF54" s="861"/>
      <c r="AG54" s="861"/>
      <c r="AH54" s="861"/>
      <c r="AI54" s="861"/>
      <c r="AJ54" s="861"/>
      <c r="AK54" s="861"/>
      <c r="AL54" s="861"/>
      <c r="AM54" s="861"/>
      <c r="AN54" s="861"/>
      <c r="AO54" s="861"/>
      <c r="AP54" s="861"/>
      <c r="AQ54" s="861"/>
      <c r="AR54" s="861"/>
      <c r="AS54" s="861"/>
    </row>
    <row r="55" spans="2:45" ht="30" customHeight="1" x14ac:dyDescent="0.2">
      <c r="B55" s="861" t="s">
        <v>627</v>
      </c>
      <c r="C55" s="861"/>
      <c r="D55" s="861"/>
      <c r="E55" s="861"/>
      <c r="F55" s="861"/>
      <c r="G55" s="861"/>
      <c r="H55" s="861"/>
      <c r="I55" s="861"/>
      <c r="J55" s="861"/>
      <c r="K55" s="861"/>
      <c r="L55" s="861"/>
      <c r="M55" s="861"/>
      <c r="N55" s="861"/>
      <c r="O55" s="861"/>
      <c r="P55" s="861"/>
      <c r="Q55" s="861"/>
      <c r="R55" s="861"/>
      <c r="S55" s="861"/>
      <c r="T55" s="861"/>
      <c r="U55" s="861"/>
      <c r="V55" s="861"/>
      <c r="W55" s="861"/>
      <c r="X55" s="861"/>
      <c r="Y55" s="861"/>
      <c r="Z55" s="861"/>
      <c r="AA55" s="861"/>
      <c r="AB55" s="861"/>
      <c r="AC55" s="861"/>
      <c r="AD55" s="861"/>
      <c r="AE55" s="861"/>
      <c r="AF55" s="861"/>
      <c r="AG55" s="861"/>
      <c r="AH55" s="861"/>
      <c r="AI55" s="861"/>
      <c r="AJ55" s="861"/>
      <c r="AK55" s="861"/>
      <c r="AL55" s="861"/>
      <c r="AM55" s="861"/>
      <c r="AN55" s="861"/>
      <c r="AO55" s="861"/>
      <c r="AP55" s="861"/>
      <c r="AQ55" s="861"/>
      <c r="AR55" s="861"/>
      <c r="AS55" s="861"/>
    </row>
    <row r="56" spans="2:45" ht="15" customHeight="1" x14ac:dyDescent="0.2">
      <c r="B56" s="862" t="s">
        <v>628</v>
      </c>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2"/>
      <c r="AI56" s="862"/>
      <c r="AJ56" s="862"/>
      <c r="AK56" s="862"/>
      <c r="AL56" s="862"/>
      <c r="AM56" s="862"/>
      <c r="AN56" s="862"/>
      <c r="AO56" s="862"/>
      <c r="AP56" s="862"/>
      <c r="AQ56" s="862"/>
      <c r="AR56" s="862"/>
      <c r="AS56" s="862"/>
    </row>
    <row r="57" spans="2:45" ht="30" customHeight="1" x14ac:dyDescent="0.2">
      <c r="B57" s="861" t="s">
        <v>629</v>
      </c>
      <c r="C57" s="861"/>
      <c r="D57" s="861"/>
      <c r="E57" s="861"/>
      <c r="F57" s="861"/>
      <c r="G57" s="861"/>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c r="AI57" s="861"/>
      <c r="AJ57" s="861"/>
      <c r="AK57" s="861"/>
      <c r="AL57" s="861"/>
      <c r="AM57" s="861"/>
      <c r="AN57" s="861"/>
      <c r="AO57" s="861"/>
      <c r="AP57" s="861"/>
      <c r="AQ57" s="861"/>
      <c r="AR57" s="861"/>
      <c r="AS57" s="861"/>
    </row>
    <row r="58" spans="2:45" ht="15" customHeight="1" x14ac:dyDescent="0.2">
      <c r="B58" s="861" t="s">
        <v>630</v>
      </c>
      <c r="C58" s="861"/>
      <c r="D58" s="861"/>
      <c r="E58" s="861"/>
      <c r="F58" s="861"/>
      <c r="G58" s="861"/>
      <c r="H58" s="861"/>
      <c r="I58" s="861"/>
      <c r="J58" s="861"/>
      <c r="K58" s="861"/>
      <c r="L58" s="861"/>
      <c r="M58" s="861"/>
      <c r="N58" s="861"/>
      <c r="O58" s="861"/>
      <c r="P58" s="861"/>
      <c r="Q58" s="861"/>
      <c r="R58" s="861"/>
      <c r="S58" s="861"/>
      <c r="T58" s="861"/>
      <c r="U58" s="861"/>
      <c r="V58" s="861"/>
      <c r="W58" s="861"/>
      <c r="X58" s="861"/>
      <c r="Y58" s="861"/>
      <c r="Z58" s="861"/>
      <c r="AA58" s="861"/>
      <c r="AB58" s="861"/>
      <c r="AC58" s="861"/>
      <c r="AD58" s="861"/>
      <c r="AE58" s="861"/>
      <c r="AF58" s="861"/>
      <c r="AG58" s="861"/>
      <c r="AH58" s="861"/>
      <c r="AI58" s="861"/>
      <c r="AJ58" s="861"/>
      <c r="AK58" s="861"/>
      <c r="AL58" s="861"/>
      <c r="AM58" s="861"/>
      <c r="AN58" s="861"/>
      <c r="AO58" s="861"/>
      <c r="AP58" s="861"/>
      <c r="AQ58" s="861"/>
      <c r="AR58" s="861"/>
      <c r="AS58" s="861"/>
    </row>
    <row r="59" spans="2:45" ht="30" customHeight="1" x14ac:dyDescent="0.2">
      <c r="B59" s="861" t="s">
        <v>631</v>
      </c>
      <c r="C59" s="861"/>
      <c r="D59" s="861"/>
      <c r="E59" s="861"/>
      <c r="F59" s="861"/>
      <c r="G59" s="861"/>
      <c r="H59" s="861"/>
      <c r="I59" s="861"/>
      <c r="J59" s="861"/>
      <c r="K59" s="861"/>
      <c r="L59" s="861"/>
      <c r="M59" s="861"/>
      <c r="N59" s="861"/>
      <c r="O59" s="861"/>
      <c r="P59" s="861"/>
      <c r="Q59" s="861"/>
      <c r="R59" s="861"/>
      <c r="S59" s="861"/>
      <c r="T59" s="861"/>
      <c r="U59" s="861"/>
      <c r="V59" s="861"/>
      <c r="W59" s="861"/>
      <c r="X59" s="861"/>
      <c r="Y59" s="861"/>
      <c r="Z59" s="861"/>
      <c r="AA59" s="861"/>
      <c r="AB59" s="861"/>
      <c r="AC59" s="861"/>
      <c r="AD59" s="861"/>
      <c r="AE59" s="861"/>
      <c r="AF59" s="861"/>
      <c r="AG59" s="861"/>
      <c r="AH59" s="861"/>
      <c r="AI59" s="861"/>
      <c r="AJ59" s="861"/>
      <c r="AK59" s="861"/>
      <c r="AL59" s="861"/>
      <c r="AM59" s="861"/>
      <c r="AN59" s="861"/>
      <c r="AO59" s="861"/>
      <c r="AP59" s="861"/>
      <c r="AQ59" s="861"/>
      <c r="AR59" s="861"/>
      <c r="AS59" s="861"/>
    </row>
    <row r="60" spans="2:45" ht="30" customHeight="1" x14ac:dyDescent="0.2">
      <c r="B60" s="861" t="s">
        <v>632</v>
      </c>
      <c r="C60" s="861"/>
      <c r="D60" s="861"/>
      <c r="E60" s="861"/>
      <c r="F60" s="861"/>
      <c r="G60" s="861"/>
      <c r="H60" s="861"/>
      <c r="I60" s="861"/>
      <c r="J60" s="861"/>
      <c r="K60" s="861"/>
      <c r="L60" s="861"/>
      <c r="M60" s="861"/>
      <c r="N60" s="861"/>
      <c r="O60" s="861"/>
      <c r="P60" s="861"/>
      <c r="Q60" s="861"/>
      <c r="R60" s="861"/>
      <c r="S60" s="861"/>
      <c r="T60" s="861"/>
      <c r="U60" s="861"/>
      <c r="V60" s="861"/>
      <c r="W60" s="861"/>
      <c r="X60" s="861"/>
      <c r="Y60" s="861"/>
      <c r="Z60" s="861"/>
      <c r="AA60" s="861"/>
      <c r="AB60" s="861"/>
      <c r="AC60" s="861"/>
      <c r="AD60" s="861"/>
      <c r="AE60" s="861"/>
      <c r="AF60" s="861"/>
      <c r="AG60" s="861"/>
      <c r="AH60" s="861"/>
      <c r="AI60" s="861"/>
      <c r="AJ60" s="861"/>
      <c r="AK60" s="861"/>
      <c r="AL60" s="861"/>
      <c r="AM60" s="861"/>
      <c r="AN60" s="861"/>
      <c r="AO60" s="861"/>
      <c r="AP60" s="861"/>
      <c r="AQ60" s="861"/>
      <c r="AR60" s="861"/>
      <c r="AS60" s="861"/>
    </row>
    <row r="61" spans="2:45" ht="30" customHeight="1" x14ac:dyDescent="0.2">
      <c r="B61" s="861" t="s">
        <v>633</v>
      </c>
      <c r="C61" s="861"/>
      <c r="D61" s="861"/>
      <c r="E61" s="861"/>
      <c r="F61" s="861"/>
      <c r="G61" s="861"/>
      <c r="H61" s="861"/>
      <c r="I61" s="861"/>
      <c r="J61" s="861"/>
      <c r="K61" s="861"/>
      <c r="L61" s="861"/>
      <c r="M61" s="861"/>
      <c r="N61" s="861"/>
      <c r="O61" s="861"/>
      <c r="P61" s="861"/>
      <c r="Q61" s="861"/>
      <c r="R61" s="861"/>
      <c r="S61" s="861"/>
      <c r="T61" s="861"/>
      <c r="U61" s="861"/>
      <c r="V61" s="861"/>
      <c r="W61" s="861"/>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row>
    <row r="62" spans="2:45" ht="66.75" customHeight="1" x14ac:dyDescent="0.2">
      <c r="B62" s="861" t="s">
        <v>634</v>
      </c>
      <c r="C62" s="861"/>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c r="AQ62" s="861"/>
      <c r="AR62" s="861"/>
      <c r="AS62" s="861"/>
    </row>
  </sheetData>
  <sheetProtection formatCells="0" formatColumns="0" formatRows="0" insertColumns="0" insertRows="0" insertHyperlinks="0" deleteColumns="0" deleteRows="0" sort="0" autoFilter="0" pivotTables="0"/>
  <mergeCells count="47">
    <mergeCell ref="AY16:BG16"/>
    <mergeCell ref="AH5:BL5"/>
    <mergeCell ref="AH4:BL4"/>
    <mergeCell ref="A4:A6"/>
    <mergeCell ref="B4:B6"/>
    <mergeCell ref="C4:AG4"/>
    <mergeCell ref="C5:AG5"/>
    <mergeCell ref="B44:AS44"/>
    <mergeCell ref="B45:AS45"/>
    <mergeCell ref="AH2:AK2"/>
    <mergeCell ref="B2:AG2"/>
    <mergeCell ref="B25:AS25"/>
    <mergeCell ref="B26:AS26"/>
    <mergeCell ref="B37:AS37"/>
    <mergeCell ref="B32:AS32"/>
    <mergeCell ref="B33:AS33"/>
    <mergeCell ref="B34:AS34"/>
    <mergeCell ref="B35:AS35"/>
    <mergeCell ref="B36:AS36"/>
    <mergeCell ref="B42:AS42"/>
    <mergeCell ref="B43:AS43"/>
    <mergeCell ref="B38:AS38"/>
    <mergeCell ref="B39:AS39"/>
    <mergeCell ref="B40:AS40"/>
    <mergeCell ref="B41:AS41"/>
    <mergeCell ref="B27:AS27"/>
    <mergeCell ref="B28:AS28"/>
    <mergeCell ref="B29:AS29"/>
    <mergeCell ref="B30:AS30"/>
    <mergeCell ref="B31:AS31"/>
    <mergeCell ref="B60:AS60"/>
    <mergeCell ref="B61:AS61"/>
    <mergeCell ref="B62:AS62"/>
    <mergeCell ref="B54:AS54"/>
    <mergeCell ref="B55:AS55"/>
    <mergeCell ref="B56:AS56"/>
    <mergeCell ref="B57:AS57"/>
    <mergeCell ref="B58:AS58"/>
    <mergeCell ref="B46:AS46"/>
    <mergeCell ref="B47:AS47"/>
    <mergeCell ref="B48:AS48"/>
    <mergeCell ref="B59:AS59"/>
    <mergeCell ref="B50:AS50"/>
    <mergeCell ref="B51:AS51"/>
    <mergeCell ref="B52:AS52"/>
    <mergeCell ref="B53:AS53"/>
    <mergeCell ref="B49:AS49"/>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65"/>
  <sheetViews>
    <sheetView zoomScaleNormal="100" workbookViewId="0">
      <selection activeCell="D11" sqref="D11"/>
    </sheetView>
  </sheetViews>
  <sheetFormatPr defaultColWidth="9.140625" defaultRowHeight="12.75" x14ac:dyDescent="0.2"/>
  <cols>
    <col min="1" max="1" width="5.5703125" style="191" customWidth="1"/>
    <col min="2" max="2" width="40.42578125" style="191" customWidth="1"/>
    <col min="3" max="3" width="8.5703125" style="191" customWidth="1"/>
    <col min="4" max="25" width="4.7109375" style="191" customWidth="1"/>
    <col min="26" max="26" width="7.7109375" style="191" customWidth="1"/>
    <col min="27" max="48" width="4.7109375" style="191" customWidth="1"/>
    <col min="49" max="16384" width="9.140625" style="191"/>
  </cols>
  <sheetData>
    <row r="1" spans="1:48" x14ac:dyDescent="0.2">
      <c r="B1" s="93" t="s">
        <v>196</v>
      </c>
      <c r="C1" s="404"/>
      <c r="D1" s="192"/>
      <c r="E1" s="192"/>
      <c r="F1" s="192"/>
      <c r="G1" s="192"/>
      <c r="H1" s="192"/>
      <c r="I1" s="192"/>
      <c r="J1" s="192"/>
      <c r="K1" s="192"/>
      <c r="L1" s="192"/>
      <c r="M1" s="192"/>
      <c r="N1" s="192"/>
      <c r="O1" s="192"/>
      <c r="P1" s="192"/>
      <c r="Z1" s="192"/>
      <c r="AA1" s="192"/>
      <c r="AB1" s="192"/>
      <c r="AC1" s="192"/>
      <c r="AD1" s="192"/>
      <c r="AE1" s="192"/>
      <c r="AF1" s="192"/>
      <c r="AG1" s="192"/>
      <c r="AH1" s="192"/>
      <c r="AI1" s="192"/>
      <c r="AJ1" s="192"/>
      <c r="AK1" s="192"/>
      <c r="AL1" s="192"/>
      <c r="AM1" s="192"/>
    </row>
    <row r="2" spans="1:48" ht="37.5" customHeight="1" x14ac:dyDescent="0.2">
      <c r="C2" s="884" t="s">
        <v>861</v>
      </c>
      <c r="D2" s="884"/>
      <c r="E2" s="884"/>
      <c r="F2" s="884"/>
      <c r="G2" s="884"/>
      <c r="H2" s="884"/>
      <c r="I2" s="884"/>
      <c r="J2" s="884"/>
      <c r="K2" s="884"/>
      <c r="L2" s="884"/>
      <c r="M2" s="884"/>
      <c r="N2" s="884"/>
      <c r="O2" s="884"/>
      <c r="P2" s="884"/>
      <c r="Q2" s="884"/>
      <c r="R2" s="884"/>
      <c r="S2" s="884"/>
      <c r="T2" s="884"/>
      <c r="U2" s="884"/>
      <c r="V2" s="884"/>
      <c r="W2" s="884"/>
      <c r="X2" s="884"/>
      <c r="Y2" s="884"/>
      <c r="Z2" s="193"/>
      <c r="AA2" s="193"/>
      <c r="AB2" s="193"/>
      <c r="AC2" s="193"/>
      <c r="AD2" s="193"/>
      <c r="AE2" s="193"/>
      <c r="AF2" s="193"/>
      <c r="AG2" s="193"/>
      <c r="AH2" s="193"/>
      <c r="AI2" s="193"/>
      <c r="AJ2" s="193"/>
      <c r="AK2" s="193"/>
      <c r="AL2" s="193"/>
      <c r="AM2" s="193"/>
      <c r="AN2" s="193"/>
      <c r="AO2" s="193"/>
      <c r="AP2" s="193"/>
      <c r="AQ2" s="193"/>
      <c r="AR2" s="193"/>
      <c r="AS2" s="193"/>
      <c r="AT2" s="193"/>
      <c r="AU2" s="193"/>
      <c r="AV2" s="193"/>
    </row>
    <row r="3" spans="1:48" ht="13.5" thickBot="1" x14ac:dyDescent="0.25">
      <c r="K3" s="192" t="s">
        <v>268</v>
      </c>
      <c r="AP3" s="192"/>
    </row>
    <row r="4" spans="1:48" ht="42.75" customHeight="1" x14ac:dyDescent="0.2">
      <c r="A4" s="872" t="s">
        <v>222</v>
      </c>
      <c r="B4" s="874" t="s">
        <v>249</v>
      </c>
      <c r="C4" s="877" t="s">
        <v>198</v>
      </c>
      <c r="D4" s="878"/>
      <c r="E4" s="878"/>
      <c r="F4" s="878"/>
      <c r="G4" s="878"/>
      <c r="H4" s="878"/>
      <c r="I4" s="878"/>
      <c r="J4" s="878"/>
      <c r="K4" s="878"/>
      <c r="L4" s="878"/>
      <c r="M4" s="878"/>
      <c r="N4" s="878"/>
      <c r="O4" s="878"/>
      <c r="P4" s="878"/>
      <c r="Q4" s="878"/>
      <c r="R4" s="878"/>
      <c r="S4" s="878"/>
      <c r="T4" s="878"/>
      <c r="U4" s="878"/>
      <c r="V4" s="878"/>
      <c r="W4" s="878"/>
      <c r="X4" s="878"/>
      <c r="Y4" s="878"/>
      <c r="Z4" s="877" t="s">
        <v>199</v>
      </c>
      <c r="AA4" s="878"/>
      <c r="AB4" s="878"/>
      <c r="AC4" s="878"/>
      <c r="AD4" s="878"/>
      <c r="AE4" s="878"/>
      <c r="AF4" s="878"/>
      <c r="AG4" s="878"/>
      <c r="AH4" s="878"/>
      <c r="AI4" s="878"/>
      <c r="AJ4" s="878"/>
      <c r="AK4" s="878"/>
      <c r="AL4" s="878"/>
      <c r="AM4" s="878"/>
      <c r="AN4" s="878"/>
      <c r="AO4" s="878"/>
      <c r="AP4" s="878"/>
      <c r="AQ4" s="878"/>
      <c r="AR4" s="878"/>
      <c r="AS4" s="878"/>
      <c r="AT4" s="878"/>
      <c r="AU4" s="878"/>
      <c r="AV4" s="880"/>
    </row>
    <row r="5" spans="1:48" ht="15" customHeight="1" x14ac:dyDescent="0.2">
      <c r="A5" s="873"/>
      <c r="B5" s="875"/>
      <c r="C5" s="881" t="s">
        <v>200</v>
      </c>
      <c r="D5" s="882"/>
      <c r="E5" s="882"/>
      <c r="F5" s="882"/>
      <c r="G5" s="882"/>
      <c r="H5" s="882"/>
      <c r="I5" s="882"/>
      <c r="J5" s="882"/>
      <c r="K5" s="882"/>
      <c r="L5" s="882"/>
      <c r="M5" s="882"/>
      <c r="N5" s="882"/>
      <c r="O5" s="882"/>
      <c r="P5" s="882"/>
      <c r="Q5" s="882"/>
      <c r="R5" s="882"/>
      <c r="S5" s="882"/>
      <c r="T5" s="882"/>
      <c r="U5" s="882"/>
      <c r="V5" s="882"/>
      <c r="W5" s="882"/>
      <c r="X5" s="882"/>
      <c r="Y5" s="882"/>
      <c r="Z5" s="881" t="s">
        <v>200</v>
      </c>
      <c r="AA5" s="882"/>
      <c r="AB5" s="882"/>
      <c r="AC5" s="882"/>
      <c r="AD5" s="882"/>
      <c r="AE5" s="882"/>
      <c r="AF5" s="882"/>
      <c r="AG5" s="882"/>
      <c r="AH5" s="882"/>
      <c r="AI5" s="882"/>
      <c r="AJ5" s="882"/>
      <c r="AK5" s="882"/>
      <c r="AL5" s="882"/>
      <c r="AM5" s="882"/>
      <c r="AN5" s="882"/>
      <c r="AO5" s="882"/>
      <c r="AP5" s="882"/>
      <c r="AQ5" s="882"/>
      <c r="AR5" s="882"/>
      <c r="AS5" s="882"/>
      <c r="AT5" s="882"/>
      <c r="AU5" s="882"/>
      <c r="AV5" s="883"/>
    </row>
    <row r="6" spans="1:48" s="199" customFormat="1" ht="24" customHeight="1" x14ac:dyDescent="0.2">
      <c r="A6" s="873"/>
      <c r="B6" s="876"/>
      <c r="C6" s="194" t="s">
        <v>84</v>
      </c>
      <c r="D6" s="405" t="s">
        <v>796</v>
      </c>
      <c r="E6" s="195" t="s">
        <v>775</v>
      </c>
      <c r="F6" s="405" t="s">
        <v>776</v>
      </c>
      <c r="G6" s="195" t="s">
        <v>777</v>
      </c>
      <c r="H6" s="195" t="s">
        <v>778</v>
      </c>
      <c r="I6" s="195" t="s">
        <v>779</v>
      </c>
      <c r="J6" s="195" t="s">
        <v>780</v>
      </c>
      <c r="K6" s="195" t="s">
        <v>781</v>
      </c>
      <c r="L6" s="195" t="s">
        <v>782</v>
      </c>
      <c r="M6" s="195" t="s">
        <v>783</v>
      </c>
      <c r="N6" s="195" t="s">
        <v>784</v>
      </c>
      <c r="O6" s="195" t="s">
        <v>785</v>
      </c>
      <c r="P6" s="195" t="s">
        <v>786</v>
      </c>
      <c r="Q6" s="196" t="s">
        <v>787</v>
      </c>
      <c r="R6" s="196" t="s">
        <v>788</v>
      </c>
      <c r="S6" s="196" t="s">
        <v>789</v>
      </c>
      <c r="T6" s="196" t="s">
        <v>790</v>
      </c>
      <c r="U6" s="196" t="s">
        <v>791</v>
      </c>
      <c r="V6" s="196" t="s">
        <v>792</v>
      </c>
      <c r="W6" s="197" t="s">
        <v>793</v>
      </c>
      <c r="X6" s="196" t="s">
        <v>794</v>
      </c>
      <c r="Y6" s="196" t="s">
        <v>795</v>
      </c>
      <c r="Z6" s="194" t="s">
        <v>84</v>
      </c>
      <c r="AA6" s="195" t="s">
        <v>796</v>
      </c>
      <c r="AB6" s="195" t="s">
        <v>775</v>
      </c>
      <c r="AC6" s="405" t="s">
        <v>776</v>
      </c>
      <c r="AD6" s="195" t="s">
        <v>777</v>
      </c>
      <c r="AE6" s="195" t="s">
        <v>778</v>
      </c>
      <c r="AF6" s="195" t="s">
        <v>779</v>
      </c>
      <c r="AG6" s="195" t="s">
        <v>780</v>
      </c>
      <c r="AH6" s="195" t="s">
        <v>781</v>
      </c>
      <c r="AI6" s="195" t="s">
        <v>782</v>
      </c>
      <c r="AJ6" s="195" t="s">
        <v>783</v>
      </c>
      <c r="AK6" s="195" t="s">
        <v>784</v>
      </c>
      <c r="AL6" s="195" t="s">
        <v>785</v>
      </c>
      <c r="AM6" s="195" t="s">
        <v>786</v>
      </c>
      <c r="AN6" s="196" t="s">
        <v>787</v>
      </c>
      <c r="AO6" s="196" t="s">
        <v>788</v>
      </c>
      <c r="AP6" s="196" t="s">
        <v>789</v>
      </c>
      <c r="AQ6" s="196" t="s">
        <v>790</v>
      </c>
      <c r="AR6" s="196" t="s">
        <v>791</v>
      </c>
      <c r="AS6" s="196" t="s">
        <v>792</v>
      </c>
      <c r="AT6" s="197" t="s">
        <v>793</v>
      </c>
      <c r="AU6" s="196" t="s">
        <v>794</v>
      </c>
      <c r="AV6" s="198" t="s">
        <v>795</v>
      </c>
    </row>
    <row r="7" spans="1:48" x14ac:dyDescent="0.2">
      <c r="A7" s="200"/>
      <c r="B7" s="201" t="s">
        <v>224</v>
      </c>
      <c r="C7" s="206">
        <f>D7+E7+F7+G7+H7+I7+J7+K7+L7+M7+N7+O7+P7+Q7+R7+S7+T7+U7+V7+W7+X7+Y7</f>
        <v>3</v>
      </c>
      <c r="D7" s="202">
        <f t="shared" ref="D7:Y7" si="0">SUM(D8:D18)</f>
        <v>3</v>
      </c>
      <c r="E7" s="202">
        <f t="shared" si="0"/>
        <v>0</v>
      </c>
      <c r="F7" s="202">
        <f t="shared" si="0"/>
        <v>0</v>
      </c>
      <c r="G7" s="202">
        <f t="shared" si="0"/>
        <v>0</v>
      </c>
      <c r="H7" s="202">
        <f t="shared" si="0"/>
        <v>0</v>
      </c>
      <c r="I7" s="202">
        <f t="shared" si="0"/>
        <v>0</v>
      </c>
      <c r="J7" s="202">
        <f t="shared" si="0"/>
        <v>0</v>
      </c>
      <c r="K7" s="202">
        <f t="shared" si="0"/>
        <v>0</v>
      </c>
      <c r="L7" s="202">
        <f t="shared" si="0"/>
        <v>0</v>
      </c>
      <c r="M7" s="202">
        <f t="shared" si="0"/>
        <v>0</v>
      </c>
      <c r="N7" s="202">
        <f t="shared" si="0"/>
        <v>0</v>
      </c>
      <c r="O7" s="202">
        <f t="shared" si="0"/>
        <v>0</v>
      </c>
      <c r="P7" s="202">
        <f t="shared" si="0"/>
        <v>0</v>
      </c>
      <c r="Q7" s="203">
        <f t="shared" si="0"/>
        <v>0</v>
      </c>
      <c r="R7" s="203">
        <f t="shared" si="0"/>
        <v>0</v>
      </c>
      <c r="S7" s="203">
        <f t="shared" si="0"/>
        <v>0</v>
      </c>
      <c r="T7" s="203">
        <f t="shared" si="0"/>
        <v>0</v>
      </c>
      <c r="U7" s="203">
        <f t="shared" si="0"/>
        <v>0</v>
      </c>
      <c r="V7" s="203">
        <f t="shared" si="0"/>
        <v>0</v>
      </c>
      <c r="W7" s="203">
        <f t="shared" si="0"/>
        <v>0</v>
      </c>
      <c r="X7" s="203">
        <f t="shared" si="0"/>
        <v>0</v>
      </c>
      <c r="Y7" s="203">
        <f t="shared" si="0"/>
        <v>0</v>
      </c>
      <c r="Z7" s="206">
        <f>AA7+AB7+AC7+AD7+AE7+AF7+AG7+AH7+AI7+AJ7+AK7+AL7+AM7+AN7+AO7+AP7+AQ7+AR7+AS7+AT7+AU7+AV7</f>
        <v>0</v>
      </c>
      <c r="AA7" s="202">
        <f t="shared" ref="AA7:AV7" si="1">SUM(AA8:AA18)</f>
        <v>0</v>
      </c>
      <c r="AB7" s="202">
        <f t="shared" si="1"/>
        <v>0</v>
      </c>
      <c r="AC7" s="202">
        <f t="shared" si="1"/>
        <v>0</v>
      </c>
      <c r="AD7" s="202">
        <f t="shared" si="1"/>
        <v>0</v>
      </c>
      <c r="AE7" s="202">
        <f t="shared" si="1"/>
        <v>0</v>
      </c>
      <c r="AF7" s="202">
        <f t="shared" si="1"/>
        <v>0</v>
      </c>
      <c r="AG7" s="202">
        <f t="shared" si="1"/>
        <v>0</v>
      </c>
      <c r="AH7" s="202">
        <f t="shared" si="1"/>
        <v>0</v>
      </c>
      <c r="AI7" s="202">
        <f t="shared" si="1"/>
        <v>0</v>
      </c>
      <c r="AJ7" s="202">
        <f t="shared" si="1"/>
        <v>0</v>
      </c>
      <c r="AK7" s="202">
        <f t="shared" si="1"/>
        <v>0</v>
      </c>
      <c r="AL7" s="202">
        <f t="shared" si="1"/>
        <v>0</v>
      </c>
      <c r="AM7" s="202">
        <f t="shared" si="1"/>
        <v>0</v>
      </c>
      <c r="AN7" s="203">
        <f t="shared" si="1"/>
        <v>0</v>
      </c>
      <c r="AO7" s="203">
        <f t="shared" si="1"/>
        <v>0</v>
      </c>
      <c r="AP7" s="203">
        <f t="shared" si="1"/>
        <v>0</v>
      </c>
      <c r="AQ7" s="203">
        <f t="shared" si="1"/>
        <v>0</v>
      </c>
      <c r="AR7" s="203">
        <f t="shared" si="1"/>
        <v>0</v>
      </c>
      <c r="AS7" s="203">
        <f t="shared" si="1"/>
        <v>0</v>
      </c>
      <c r="AT7" s="203">
        <f t="shared" si="1"/>
        <v>0</v>
      </c>
      <c r="AU7" s="203">
        <f t="shared" si="1"/>
        <v>0</v>
      </c>
      <c r="AV7" s="204">
        <f t="shared" si="1"/>
        <v>0</v>
      </c>
    </row>
    <row r="8" spans="1:48" x14ac:dyDescent="0.2">
      <c r="A8" s="205">
        <v>1</v>
      </c>
      <c r="B8" s="592" t="s">
        <v>830</v>
      </c>
      <c r="C8" s="206">
        <f>D8+E8+F8+G8+H8+I8+J8+K8+L8+M8+N8+O8+P8+Q8+R8+S8+T8+U8+V8+W8+X8+Y8</f>
        <v>0</v>
      </c>
      <c r="D8" s="593"/>
      <c r="E8" s="207"/>
      <c r="F8" s="207"/>
      <c r="G8" s="207"/>
      <c r="H8" s="207"/>
      <c r="I8" s="207"/>
      <c r="J8" s="207"/>
      <c r="K8" s="207"/>
      <c r="L8" s="207"/>
      <c r="M8" s="207"/>
      <c r="N8" s="207"/>
      <c r="O8" s="207"/>
      <c r="P8" s="207"/>
      <c r="Q8" s="207"/>
      <c r="R8" s="207"/>
      <c r="S8" s="207"/>
      <c r="T8" s="207"/>
      <c r="U8" s="207"/>
      <c r="V8" s="207"/>
      <c r="W8" s="207"/>
      <c r="X8" s="207"/>
      <c r="Y8" s="207"/>
      <c r="Z8" s="206">
        <f>AA8+AB8+AC8+AD8+AE8+AF8+AG8+AH8+AI8+AJ8+AK8+AL8+AM8+AN8+AO8+AP8+AQ8+AR8+AS8+AT8+AU8+AV8</f>
        <v>0</v>
      </c>
      <c r="AA8" s="207"/>
      <c r="AB8" s="207"/>
      <c r="AC8" s="207"/>
      <c r="AD8" s="207"/>
      <c r="AE8" s="207"/>
      <c r="AF8" s="207"/>
      <c r="AG8" s="207"/>
      <c r="AH8" s="207"/>
      <c r="AI8" s="207"/>
      <c r="AJ8" s="207"/>
      <c r="AK8" s="207"/>
      <c r="AL8" s="207"/>
      <c r="AM8" s="207"/>
      <c r="AN8" s="207"/>
      <c r="AO8" s="207"/>
      <c r="AP8" s="207"/>
      <c r="AQ8" s="207"/>
      <c r="AR8" s="207"/>
      <c r="AS8" s="207"/>
      <c r="AT8" s="207"/>
      <c r="AU8" s="207"/>
      <c r="AV8" s="208"/>
    </row>
    <row r="9" spans="1:48" x14ac:dyDescent="0.2">
      <c r="A9" s="209">
        <v>2</v>
      </c>
      <c r="B9" s="592" t="s">
        <v>831</v>
      </c>
      <c r="C9" s="206">
        <f t="shared" ref="C9:C18" si="2">D9+E9+F9+G9+H9+I9+J9+K9+L9+M9+N9+O9+P9+Q9+R9+S9+T9+U9+V9+W9+X9+Y9</f>
        <v>0</v>
      </c>
      <c r="D9" s="593"/>
      <c r="E9" s="211"/>
      <c r="F9" s="211"/>
      <c r="G9" s="211"/>
      <c r="H9" s="211"/>
      <c r="I9" s="211"/>
      <c r="J9" s="211"/>
      <c r="K9" s="211"/>
      <c r="L9" s="211"/>
      <c r="M9" s="211"/>
      <c r="N9" s="211"/>
      <c r="O9" s="211"/>
      <c r="P9" s="211"/>
      <c r="Q9" s="212"/>
      <c r="R9" s="212"/>
      <c r="S9" s="212"/>
      <c r="T9" s="212"/>
      <c r="U9" s="212"/>
      <c r="V9" s="212"/>
      <c r="W9" s="212"/>
      <c r="X9" s="212"/>
      <c r="Y9" s="212"/>
      <c r="Z9" s="206">
        <f t="shared" ref="Z9:Z18" si="3">AA9+AB9+AC9+AD9+AE9+AF9+AG9+AH9+AI9+AJ9+AK9+AL9+AM9+AN9+AO9+AP9+AQ9+AR9+AS9+AT9+AU9+AV9</f>
        <v>0</v>
      </c>
      <c r="AA9" s="211"/>
      <c r="AB9" s="211"/>
      <c r="AC9" s="211"/>
      <c r="AD9" s="211"/>
      <c r="AE9" s="211"/>
      <c r="AF9" s="211"/>
      <c r="AG9" s="211"/>
      <c r="AH9" s="211"/>
      <c r="AI9" s="211"/>
      <c r="AJ9" s="211"/>
      <c r="AK9" s="211"/>
      <c r="AL9" s="211"/>
      <c r="AM9" s="211"/>
      <c r="AN9" s="212"/>
      <c r="AO9" s="212"/>
      <c r="AP9" s="212"/>
      <c r="AQ9" s="212"/>
      <c r="AR9" s="212"/>
      <c r="AS9" s="212"/>
      <c r="AT9" s="212"/>
      <c r="AU9" s="212"/>
      <c r="AV9" s="213"/>
    </row>
    <row r="10" spans="1:48" x14ac:dyDescent="0.2">
      <c r="A10" s="209">
        <v>3</v>
      </c>
      <c r="B10" s="592" t="s">
        <v>832</v>
      </c>
      <c r="C10" s="206">
        <f t="shared" si="2"/>
        <v>1</v>
      </c>
      <c r="D10" s="593">
        <v>1</v>
      </c>
      <c r="E10" s="211"/>
      <c r="F10" s="211"/>
      <c r="G10" s="211"/>
      <c r="H10" s="211"/>
      <c r="I10" s="211"/>
      <c r="J10" s="211"/>
      <c r="K10" s="211"/>
      <c r="L10" s="211"/>
      <c r="M10" s="211"/>
      <c r="N10" s="211"/>
      <c r="O10" s="211"/>
      <c r="P10" s="211"/>
      <c r="Q10" s="212"/>
      <c r="R10" s="212"/>
      <c r="S10" s="212"/>
      <c r="T10" s="212"/>
      <c r="U10" s="212"/>
      <c r="V10" s="212"/>
      <c r="W10" s="212"/>
      <c r="X10" s="212"/>
      <c r="Y10" s="212"/>
      <c r="Z10" s="206">
        <f t="shared" si="3"/>
        <v>0</v>
      </c>
      <c r="AA10" s="211"/>
      <c r="AB10" s="211"/>
      <c r="AC10" s="211"/>
      <c r="AD10" s="211"/>
      <c r="AE10" s="211"/>
      <c r="AF10" s="211"/>
      <c r="AG10" s="211"/>
      <c r="AH10" s="211"/>
      <c r="AI10" s="211"/>
      <c r="AJ10" s="211"/>
      <c r="AK10" s="211"/>
      <c r="AL10" s="211"/>
      <c r="AM10" s="211"/>
      <c r="AN10" s="212"/>
      <c r="AO10" s="212"/>
      <c r="AP10" s="212"/>
      <c r="AQ10" s="212"/>
      <c r="AR10" s="212"/>
      <c r="AS10" s="212"/>
      <c r="AT10" s="212"/>
      <c r="AU10" s="212"/>
      <c r="AV10" s="213"/>
    </row>
    <row r="11" spans="1:48" x14ac:dyDescent="0.2">
      <c r="A11" s="209">
        <v>4</v>
      </c>
      <c r="B11" s="592" t="s">
        <v>833</v>
      </c>
      <c r="C11" s="206">
        <f t="shared" si="2"/>
        <v>2</v>
      </c>
      <c r="D11" s="593">
        <v>2</v>
      </c>
      <c r="E11" s="211"/>
      <c r="F11" s="211"/>
      <c r="G11" s="211"/>
      <c r="H11" s="211"/>
      <c r="I11" s="211"/>
      <c r="J11" s="211"/>
      <c r="K11" s="211"/>
      <c r="L11" s="211"/>
      <c r="M11" s="211"/>
      <c r="N11" s="211"/>
      <c r="O11" s="211"/>
      <c r="P11" s="211"/>
      <c r="Q11" s="212"/>
      <c r="R11" s="212"/>
      <c r="S11" s="212"/>
      <c r="T11" s="212"/>
      <c r="U11" s="212"/>
      <c r="V11" s="212"/>
      <c r="W11" s="212"/>
      <c r="X11" s="212"/>
      <c r="Y11" s="212"/>
      <c r="Z11" s="206">
        <f t="shared" si="3"/>
        <v>0</v>
      </c>
      <c r="AA11" s="211"/>
      <c r="AB11" s="211"/>
      <c r="AC11" s="211"/>
      <c r="AD11" s="211"/>
      <c r="AE11" s="211"/>
      <c r="AF11" s="211"/>
      <c r="AG11" s="211"/>
      <c r="AH11" s="211"/>
      <c r="AI11" s="211"/>
      <c r="AJ11" s="211"/>
      <c r="AK11" s="211"/>
      <c r="AL11" s="211"/>
      <c r="AM11" s="211"/>
      <c r="AN11" s="212"/>
      <c r="AO11" s="212"/>
      <c r="AP11" s="212"/>
      <c r="AQ11" s="212"/>
      <c r="AR11" s="212"/>
      <c r="AS11" s="212"/>
      <c r="AT11" s="212"/>
      <c r="AU11" s="212"/>
      <c r="AV11" s="213"/>
    </row>
    <row r="12" spans="1:48" x14ac:dyDescent="0.2">
      <c r="A12" s="209"/>
      <c r="B12" s="210"/>
      <c r="C12" s="206">
        <f t="shared" si="2"/>
        <v>0</v>
      </c>
      <c r="D12" s="593"/>
      <c r="E12" s="211"/>
      <c r="F12" s="211"/>
      <c r="G12" s="211"/>
      <c r="H12" s="211"/>
      <c r="I12" s="211"/>
      <c r="J12" s="211"/>
      <c r="K12" s="211"/>
      <c r="L12" s="211"/>
      <c r="M12" s="211"/>
      <c r="N12" s="211"/>
      <c r="O12" s="211"/>
      <c r="P12" s="211"/>
      <c r="Q12" s="212"/>
      <c r="R12" s="212"/>
      <c r="S12" s="212"/>
      <c r="T12" s="212"/>
      <c r="U12" s="212"/>
      <c r="V12" s="212"/>
      <c r="W12" s="212"/>
      <c r="X12" s="212"/>
      <c r="Y12" s="212"/>
      <c r="Z12" s="206">
        <f t="shared" si="3"/>
        <v>0</v>
      </c>
      <c r="AA12" s="211"/>
      <c r="AB12" s="211"/>
      <c r="AC12" s="211"/>
      <c r="AD12" s="211"/>
      <c r="AE12" s="211"/>
      <c r="AF12" s="211"/>
      <c r="AG12" s="211"/>
      <c r="AH12" s="211"/>
      <c r="AI12" s="211"/>
      <c r="AJ12" s="211"/>
      <c r="AK12" s="211"/>
      <c r="AL12" s="211"/>
      <c r="AM12" s="211"/>
      <c r="AN12" s="212"/>
      <c r="AO12" s="212"/>
      <c r="AP12" s="212"/>
      <c r="AQ12" s="212"/>
      <c r="AR12" s="212"/>
      <c r="AS12" s="212"/>
      <c r="AT12" s="212"/>
      <c r="AU12" s="212"/>
      <c r="AV12" s="213"/>
    </row>
    <row r="13" spans="1:48" x14ac:dyDescent="0.2">
      <c r="A13" s="209"/>
      <c r="B13" s="210"/>
      <c r="C13" s="206">
        <f t="shared" si="2"/>
        <v>0</v>
      </c>
      <c r="D13" s="211"/>
      <c r="E13" s="211"/>
      <c r="F13" s="211"/>
      <c r="G13" s="211"/>
      <c r="H13" s="211"/>
      <c r="I13" s="211"/>
      <c r="J13" s="211"/>
      <c r="K13" s="211"/>
      <c r="L13" s="211"/>
      <c r="M13" s="211"/>
      <c r="N13" s="211"/>
      <c r="O13" s="211"/>
      <c r="P13" s="211"/>
      <c r="Q13" s="212"/>
      <c r="R13" s="212"/>
      <c r="S13" s="212"/>
      <c r="T13" s="212"/>
      <c r="U13" s="212"/>
      <c r="V13" s="212"/>
      <c r="W13" s="212"/>
      <c r="X13" s="212"/>
      <c r="Y13" s="212"/>
      <c r="Z13" s="206">
        <f t="shared" si="3"/>
        <v>0</v>
      </c>
      <c r="AA13" s="211"/>
      <c r="AB13" s="211"/>
      <c r="AC13" s="211"/>
      <c r="AD13" s="211"/>
      <c r="AE13" s="211"/>
      <c r="AF13" s="211"/>
      <c r="AG13" s="211"/>
      <c r="AH13" s="211"/>
      <c r="AI13" s="211"/>
      <c r="AJ13" s="211"/>
      <c r="AK13" s="211"/>
      <c r="AL13" s="211"/>
      <c r="AM13" s="211"/>
      <c r="AN13" s="212"/>
      <c r="AO13" s="212"/>
      <c r="AP13" s="212"/>
      <c r="AQ13" s="212"/>
      <c r="AR13" s="212"/>
      <c r="AS13" s="212"/>
      <c r="AT13" s="212"/>
      <c r="AU13" s="212"/>
      <c r="AV13" s="213"/>
    </row>
    <row r="14" spans="1:48" x14ac:dyDescent="0.2">
      <c r="A14" s="209"/>
      <c r="B14" s="210"/>
      <c r="C14" s="206">
        <f t="shared" si="2"/>
        <v>0</v>
      </c>
      <c r="D14" s="211"/>
      <c r="E14" s="211"/>
      <c r="F14" s="211"/>
      <c r="G14" s="211"/>
      <c r="H14" s="211"/>
      <c r="I14" s="211"/>
      <c r="J14" s="211"/>
      <c r="K14" s="211"/>
      <c r="L14" s="211"/>
      <c r="M14" s="211"/>
      <c r="N14" s="211"/>
      <c r="O14" s="211"/>
      <c r="P14" s="211"/>
      <c r="Q14" s="212"/>
      <c r="R14" s="212"/>
      <c r="S14" s="212"/>
      <c r="T14" s="212"/>
      <c r="U14" s="212"/>
      <c r="V14" s="212"/>
      <c r="W14" s="212"/>
      <c r="X14" s="212"/>
      <c r="Y14" s="212"/>
      <c r="Z14" s="206">
        <f t="shared" si="3"/>
        <v>0</v>
      </c>
      <c r="AA14" s="211"/>
      <c r="AB14" s="211"/>
      <c r="AC14" s="211"/>
      <c r="AD14" s="211"/>
      <c r="AE14" s="211"/>
      <c r="AF14" s="211"/>
      <c r="AG14" s="211"/>
      <c r="AH14" s="211"/>
      <c r="AI14" s="211"/>
      <c r="AJ14" s="211"/>
      <c r="AK14" s="211"/>
      <c r="AL14" s="211"/>
      <c r="AM14" s="211"/>
      <c r="AN14" s="212"/>
      <c r="AO14" s="212"/>
      <c r="AP14" s="212"/>
      <c r="AQ14" s="212"/>
      <c r="AR14" s="212"/>
      <c r="AS14" s="212"/>
      <c r="AT14" s="212"/>
      <c r="AU14" s="212"/>
      <c r="AV14" s="213"/>
    </row>
    <row r="15" spans="1:48" x14ac:dyDescent="0.2">
      <c r="A15" s="209"/>
      <c r="B15" s="210"/>
      <c r="C15" s="206">
        <f t="shared" si="2"/>
        <v>0</v>
      </c>
      <c r="D15" s="211"/>
      <c r="E15" s="211"/>
      <c r="F15" s="211"/>
      <c r="G15" s="211"/>
      <c r="H15" s="211"/>
      <c r="I15" s="211"/>
      <c r="J15" s="211"/>
      <c r="K15" s="211"/>
      <c r="L15" s="211"/>
      <c r="M15" s="211"/>
      <c r="N15" s="211"/>
      <c r="O15" s="211"/>
      <c r="P15" s="211"/>
      <c r="Q15" s="212"/>
      <c r="R15" s="212"/>
      <c r="S15" s="212"/>
      <c r="T15" s="212"/>
      <c r="U15" s="212"/>
      <c r="V15" s="212"/>
      <c r="W15" s="212"/>
      <c r="X15" s="212"/>
      <c r="Y15" s="212"/>
      <c r="Z15" s="206">
        <f t="shared" si="3"/>
        <v>0</v>
      </c>
      <c r="AA15" s="211"/>
      <c r="AB15" s="211"/>
      <c r="AC15" s="211"/>
      <c r="AD15" s="211"/>
      <c r="AE15" s="211"/>
      <c r="AF15" s="211"/>
      <c r="AG15" s="211"/>
      <c r="AH15" s="211"/>
      <c r="AI15" s="211"/>
      <c r="AJ15" s="211"/>
      <c r="AK15" s="211"/>
      <c r="AL15" s="211"/>
      <c r="AM15" s="211"/>
      <c r="AN15" s="212"/>
      <c r="AO15" s="212"/>
      <c r="AP15" s="212"/>
      <c r="AQ15" s="212"/>
      <c r="AR15" s="212"/>
      <c r="AS15" s="212"/>
      <c r="AT15" s="212"/>
      <c r="AU15" s="212"/>
      <c r="AV15" s="213"/>
    </row>
    <row r="16" spans="1:48" x14ac:dyDescent="0.2">
      <c r="A16" s="209"/>
      <c r="B16" s="210"/>
      <c r="C16" s="206">
        <f t="shared" si="2"/>
        <v>0</v>
      </c>
      <c r="D16" s="211"/>
      <c r="E16" s="211"/>
      <c r="F16" s="211"/>
      <c r="G16" s="211"/>
      <c r="H16" s="211"/>
      <c r="I16" s="211"/>
      <c r="J16" s="211"/>
      <c r="K16" s="211"/>
      <c r="L16" s="211"/>
      <c r="M16" s="211"/>
      <c r="N16" s="211"/>
      <c r="O16" s="211"/>
      <c r="P16" s="211"/>
      <c r="Q16" s="212"/>
      <c r="R16" s="212"/>
      <c r="S16" s="212"/>
      <c r="T16" s="212"/>
      <c r="U16" s="212"/>
      <c r="V16" s="212"/>
      <c r="W16" s="212"/>
      <c r="X16" s="212"/>
      <c r="Y16" s="212"/>
      <c r="Z16" s="206">
        <f t="shared" si="3"/>
        <v>0</v>
      </c>
      <c r="AA16" s="211"/>
      <c r="AB16" s="211"/>
      <c r="AC16" s="211"/>
      <c r="AD16" s="211"/>
      <c r="AE16" s="211"/>
      <c r="AF16" s="211"/>
      <c r="AG16" s="211"/>
      <c r="AH16" s="211"/>
      <c r="AI16" s="211"/>
      <c r="AJ16" s="211"/>
      <c r="AK16" s="211"/>
      <c r="AL16" s="211"/>
      <c r="AM16" s="211"/>
      <c r="AN16" s="212"/>
      <c r="AO16" s="212"/>
      <c r="AP16" s="212"/>
      <c r="AQ16" s="212"/>
      <c r="AR16" s="212"/>
      <c r="AS16" s="212"/>
      <c r="AT16" s="212"/>
      <c r="AU16" s="212"/>
      <c r="AV16" s="213"/>
    </row>
    <row r="17" spans="1:48" x14ac:dyDescent="0.2">
      <c r="A17" s="209"/>
      <c r="B17" s="210"/>
      <c r="C17" s="206">
        <f t="shared" si="2"/>
        <v>0</v>
      </c>
      <c r="D17" s="211"/>
      <c r="E17" s="211"/>
      <c r="F17" s="211"/>
      <c r="G17" s="211"/>
      <c r="H17" s="211"/>
      <c r="I17" s="211"/>
      <c r="J17" s="211"/>
      <c r="K17" s="211"/>
      <c r="L17" s="211"/>
      <c r="M17" s="211"/>
      <c r="N17" s="211"/>
      <c r="O17" s="211"/>
      <c r="P17" s="211"/>
      <c r="Q17" s="212"/>
      <c r="R17" s="212"/>
      <c r="S17" s="212"/>
      <c r="T17" s="212"/>
      <c r="U17" s="212"/>
      <c r="V17" s="212"/>
      <c r="W17" s="212"/>
      <c r="X17" s="212"/>
      <c r="Y17" s="212"/>
      <c r="Z17" s="206">
        <f t="shared" si="3"/>
        <v>0</v>
      </c>
      <c r="AA17" s="211"/>
      <c r="AB17" s="211"/>
      <c r="AC17" s="211"/>
      <c r="AD17" s="211"/>
      <c r="AE17" s="211"/>
      <c r="AF17" s="211"/>
      <c r="AG17" s="211"/>
      <c r="AH17" s="211"/>
      <c r="AI17" s="211"/>
      <c r="AJ17" s="211"/>
      <c r="AK17" s="211"/>
      <c r="AL17" s="211"/>
      <c r="AM17" s="211"/>
      <c r="AN17" s="212"/>
      <c r="AO17" s="212"/>
      <c r="AP17" s="212"/>
      <c r="AQ17" s="212"/>
      <c r="AR17" s="212"/>
      <c r="AS17" s="212"/>
      <c r="AT17" s="212"/>
      <c r="AU17" s="212"/>
      <c r="AV17" s="213"/>
    </row>
    <row r="18" spans="1:48" x14ac:dyDescent="0.2">
      <c r="A18" s="209"/>
      <c r="B18" s="210"/>
      <c r="C18" s="206">
        <f t="shared" si="2"/>
        <v>0</v>
      </c>
      <c r="D18" s="211"/>
      <c r="E18" s="211"/>
      <c r="F18" s="211"/>
      <c r="G18" s="211"/>
      <c r="H18" s="211"/>
      <c r="I18" s="211"/>
      <c r="J18" s="211"/>
      <c r="K18" s="211"/>
      <c r="L18" s="211"/>
      <c r="M18" s="211"/>
      <c r="N18" s="211"/>
      <c r="O18" s="211"/>
      <c r="P18" s="211"/>
      <c r="Q18" s="212"/>
      <c r="R18" s="212"/>
      <c r="S18" s="212"/>
      <c r="T18" s="212"/>
      <c r="U18" s="212"/>
      <c r="V18" s="212"/>
      <c r="W18" s="212"/>
      <c r="X18" s="212"/>
      <c r="Y18" s="212"/>
      <c r="Z18" s="206">
        <f t="shared" si="3"/>
        <v>0</v>
      </c>
      <c r="AA18" s="211"/>
      <c r="AB18" s="211"/>
      <c r="AC18" s="211"/>
      <c r="AD18" s="211"/>
      <c r="AE18" s="211"/>
      <c r="AF18" s="211"/>
      <c r="AG18" s="211"/>
      <c r="AH18" s="211"/>
      <c r="AI18" s="211"/>
      <c r="AJ18" s="211"/>
      <c r="AK18" s="211"/>
      <c r="AL18" s="211"/>
      <c r="AM18" s="211"/>
      <c r="AN18" s="212"/>
      <c r="AO18" s="212"/>
      <c r="AP18" s="212"/>
      <c r="AQ18" s="212"/>
      <c r="AR18" s="212"/>
      <c r="AS18" s="212"/>
      <c r="AT18" s="212"/>
      <c r="AU18" s="212"/>
      <c r="AV18" s="213"/>
    </row>
    <row r="19" spans="1:48" x14ac:dyDescent="0.2">
      <c r="A19" s="214"/>
      <c r="B19" s="214"/>
      <c r="C19" s="215"/>
      <c r="D19" s="215"/>
      <c r="E19" s="215"/>
      <c r="F19" s="215"/>
      <c r="G19" s="215"/>
      <c r="H19" s="215"/>
      <c r="I19" s="215"/>
      <c r="J19" s="215"/>
      <c r="K19" s="215"/>
      <c r="L19" s="215"/>
      <c r="M19" s="215"/>
      <c r="N19" s="215"/>
      <c r="O19" s="215"/>
      <c r="P19" s="215"/>
      <c r="Q19" s="214"/>
      <c r="R19" s="214"/>
      <c r="S19" s="214"/>
      <c r="T19" s="214"/>
      <c r="U19" s="214"/>
      <c r="V19" s="214"/>
      <c r="W19" s="214"/>
      <c r="X19" s="214"/>
      <c r="Y19" s="214"/>
      <c r="Z19" s="215"/>
      <c r="AA19" s="215"/>
      <c r="AB19" s="215"/>
      <c r="AC19" s="215"/>
      <c r="AD19" s="215"/>
      <c r="AE19" s="215"/>
      <c r="AF19" s="215"/>
      <c r="AG19" s="215"/>
      <c r="AH19" s="215"/>
      <c r="AI19" s="215"/>
      <c r="AJ19" s="215"/>
      <c r="AK19" s="215"/>
      <c r="AL19" s="215"/>
      <c r="AM19" s="215"/>
      <c r="AN19" s="214"/>
      <c r="AO19" s="214"/>
      <c r="AP19" s="214"/>
      <c r="AQ19" s="214"/>
      <c r="AR19" s="214"/>
      <c r="AS19" s="214"/>
      <c r="AT19" s="214"/>
      <c r="AU19" s="214"/>
      <c r="AV19" s="214"/>
    </row>
    <row r="20" spans="1:48" x14ac:dyDescent="0.2">
      <c r="AP20" s="879" t="s">
        <v>56</v>
      </c>
      <c r="AQ20" s="879"/>
      <c r="AR20" s="879"/>
      <c r="AS20" s="879"/>
      <c r="AT20" s="879"/>
      <c r="AU20" s="879"/>
      <c r="AV20" s="879"/>
    </row>
    <row r="21" spans="1:48" x14ac:dyDescent="0.2">
      <c r="Z21" s="216"/>
      <c r="AA21" s="216"/>
      <c r="AB21" s="216"/>
      <c r="AC21" s="217"/>
      <c r="AD21" s="216"/>
      <c r="AE21" s="216"/>
      <c r="AF21" s="216"/>
      <c r="AG21" s="216"/>
      <c r="AI21" s="218"/>
      <c r="AK21" s="216"/>
      <c r="AL21" s="89" t="s">
        <v>428</v>
      </c>
      <c r="AM21" s="216"/>
    </row>
    <row r="22" spans="1:48" ht="16.5" x14ac:dyDescent="0.25">
      <c r="V22" s="219"/>
      <c r="W22" s="219"/>
      <c r="X22" s="219"/>
      <c r="Y22" s="219"/>
      <c r="Z22" s="220"/>
      <c r="AA22" s="220"/>
      <c r="AB22" s="220"/>
      <c r="AC22" s="217"/>
      <c r="AD22" s="220"/>
      <c r="AE22" s="220"/>
      <c r="AF22" s="220"/>
      <c r="AG22" s="220"/>
      <c r="AI22" s="221"/>
      <c r="AK22" s="256" t="s">
        <v>557</v>
      </c>
      <c r="AM22" s="220"/>
      <c r="AR22" s="222"/>
      <c r="AS22" s="219"/>
      <c r="AT22" s="219"/>
      <c r="AU22" s="219"/>
      <c r="AV22" s="219"/>
    </row>
    <row r="23" spans="1:48" ht="16.5" x14ac:dyDescent="0.25">
      <c r="V23" s="219"/>
      <c r="W23" s="219"/>
      <c r="X23" s="219"/>
      <c r="Y23" s="219"/>
      <c r="Z23" s="223"/>
      <c r="AA23" s="223"/>
      <c r="AB23" s="223"/>
      <c r="AC23" s="224"/>
      <c r="AD23" s="223"/>
      <c r="AE23" s="223"/>
      <c r="AF23" s="223"/>
      <c r="AG23" s="223"/>
      <c r="AI23" s="224"/>
      <c r="AK23" s="403" t="s">
        <v>798</v>
      </c>
      <c r="AM23" s="223"/>
      <c r="AR23" s="222"/>
      <c r="AS23" s="219"/>
      <c r="AT23" s="219"/>
      <c r="AU23" s="219"/>
      <c r="AV23" s="219"/>
    </row>
    <row r="24" spans="1:48" x14ac:dyDescent="0.2">
      <c r="V24" s="223"/>
      <c r="W24" s="223"/>
      <c r="X24" s="223"/>
      <c r="Y24" s="223"/>
      <c r="Z24" s="223"/>
      <c r="AA24" s="223"/>
      <c r="AB24" s="223"/>
      <c r="AC24" s="223"/>
      <c r="AD24" s="223"/>
      <c r="AE24" s="223"/>
      <c r="AF24" s="223"/>
      <c r="AG24" s="223"/>
      <c r="AH24" s="223"/>
      <c r="AI24" s="223"/>
      <c r="AJ24" s="223"/>
      <c r="AK24" s="223"/>
      <c r="AL24" s="223"/>
      <c r="AM24" s="223"/>
      <c r="AP24" s="224"/>
      <c r="AQ24" s="223"/>
      <c r="AR24" s="223"/>
      <c r="AS24" s="223"/>
      <c r="AT24" s="223"/>
      <c r="AU24" s="223"/>
      <c r="AV24" s="223"/>
    </row>
    <row r="25" spans="1:48" x14ac:dyDescent="0.2">
      <c r="Z25" s="216" t="s">
        <v>851</v>
      </c>
      <c r="AA25" s="216"/>
      <c r="AB25" s="216"/>
      <c r="AC25" s="217" t="s">
        <v>849</v>
      </c>
      <c r="AD25" s="216"/>
      <c r="AE25" s="216"/>
      <c r="AF25" s="216"/>
      <c r="AG25" s="216"/>
      <c r="AI25" s="218" t="s">
        <v>856</v>
      </c>
      <c r="AK25" s="216"/>
      <c r="AM25" s="216"/>
    </row>
    <row r="26" spans="1:48" ht="16.5" x14ac:dyDescent="0.25">
      <c r="Z26" s="220"/>
      <c r="AA26" s="220"/>
      <c r="AB26" s="220"/>
      <c r="AC26" s="217"/>
      <c r="AD26" s="220"/>
      <c r="AE26" s="220"/>
      <c r="AF26" s="220"/>
      <c r="AG26" s="220"/>
      <c r="AI26" s="221"/>
      <c r="AK26" s="220"/>
      <c r="AM26" s="220"/>
    </row>
    <row r="27" spans="1:48" x14ac:dyDescent="0.2">
      <c r="Z27" s="223"/>
      <c r="AA27" s="223"/>
      <c r="AB27" s="223"/>
      <c r="AC27" s="224" t="s">
        <v>850</v>
      </c>
      <c r="AD27" s="223"/>
      <c r="AE27" s="223"/>
      <c r="AF27" s="223"/>
      <c r="AG27" s="223"/>
      <c r="AI27" s="224" t="s">
        <v>123</v>
      </c>
      <c r="AK27" s="223"/>
      <c r="AM27" s="223"/>
    </row>
    <row r="34" spans="2:25" ht="15.75" x14ac:dyDescent="0.25">
      <c r="B34" s="225" t="s">
        <v>202</v>
      </c>
    </row>
    <row r="35" spans="2:25" x14ac:dyDescent="0.2">
      <c r="B35" s="226" t="s">
        <v>203</v>
      </c>
    </row>
    <row r="36" spans="2:25" x14ac:dyDescent="0.2">
      <c r="B36" s="226" t="s">
        <v>269</v>
      </c>
    </row>
    <row r="37" spans="2:25" x14ac:dyDescent="0.2">
      <c r="B37" s="226"/>
    </row>
    <row r="38" spans="2:25" x14ac:dyDescent="0.2">
      <c r="B38" s="397"/>
      <c r="C38" s="397"/>
      <c r="D38" s="397"/>
      <c r="E38" s="397"/>
      <c r="F38" s="397"/>
      <c r="G38" s="397"/>
      <c r="H38" s="397"/>
      <c r="I38" s="397"/>
      <c r="J38" s="397"/>
      <c r="K38" s="397"/>
      <c r="L38" s="397"/>
      <c r="M38" s="397"/>
      <c r="N38" s="397"/>
      <c r="O38" s="397"/>
      <c r="P38" s="397"/>
      <c r="Q38" s="397"/>
      <c r="R38" s="397"/>
      <c r="S38" s="397"/>
      <c r="T38" s="397"/>
      <c r="U38" s="397"/>
      <c r="V38" s="397"/>
      <c r="W38" s="397"/>
      <c r="X38" s="397"/>
    </row>
    <row r="39" spans="2:25" ht="15" customHeight="1" x14ac:dyDescent="0.2">
      <c r="B39" s="871" t="s">
        <v>570</v>
      </c>
      <c r="C39" s="871"/>
      <c r="D39" s="871"/>
      <c r="E39" s="871"/>
      <c r="F39" s="871"/>
      <c r="G39" s="871"/>
      <c r="H39" s="871"/>
      <c r="I39" s="871"/>
      <c r="J39" s="871"/>
      <c r="K39" s="871"/>
      <c r="L39" s="871"/>
      <c r="M39" s="871"/>
      <c r="N39" s="871"/>
      <c r="O39" s="871"/>
      <c r="P39" s="871"/>
      <c r="Q39" s="871"/>
      <c r="R39" s="871"/>
      <c r="S39" s="871"/>
      <c r="T39" s="871"/>
      <c r="U39" s="871"/>
      <c r="V39" s="871"/>
      <c r="W39" s="871"/>
      <c r="X39" s="871"/>
      <c r="Y39" s="871"/>
    </row>
    <row r="40" spans="2:25" ht="15" customHeight="1" x14ac:dyDescent="0.2">
      <c r="B40" s="869" t="s">
        <v>571</v>
      </c>
      <c r="C40" s="869"/>
      <c r="D40" s="869"/>
      <c r="E40" s="869"/>
      <c r="F40" s="869"/>
      <c r="G40" s="869"/>
      <c r="H40" s="869"/>
      <c r="I40" s="869"/>
      <c r="J40" s="869"/>
      <c r="K40" s="869"/>
      <c r="L40" s="869"/>
      <c r="M40" s="869"/>
      <c r="N40" s="869"/>
      <c r="O40" s="869"/>
      <c r="P40" s="869"/>
      <c r="Q40" s="869"/>
      <c r="R40" s="869"/>
      <c r="S40" s="869"/>
      <c r="T40" s="869"/>
      <c r="U40" s="869"/>
      <c r="V40" s="869"/>
      <c r="W40" s="869"/>
      <c r="X40" s="869"/>
      <c r="Y40" s="869"/>
    </row>
    <row r="41" spans="2:25" ht="15" customHeight="1" x14ac:dyDescent="0.2">
      <c r="B41" s="869" t="s">
        <v>572</v>
      </c>
      <c r="C41" s="869"/>
      <c r="D41" s="869"/>
      <c r="E41" s="869"/>
      <c r="F41" s="869"/>
      <c r="G41" s="869"/>
      <c r="H41" s="869"/>
      <c r="I41" s="869"/>
      <c r="J41" s="869"/>
      <c r="K41" s="869"/>
      <c r="L41" s="869"/>
      <c r="M41" s="869"/>
      <c r="N41" s="869"/>
      <c r="O41" s="869"/>
      <c r="P41" s="869"/>
      <c r="Q41" s="869"/>
      <c r="R41" s="869"/>
      <c r="S41" s="869"/>
      <c r="T41" s="869"/>
      <c r="U41" s="869"/>
      <c r="V41" s="869"/>
      <c r="W41" s="869"/>
      <c r="X41" s="869"/>
      <c r="Y41" s="869"/>
    </row>
    <row r="42" spans="2:25" ht="15" customHeight="1" x14ac:dyDescent="0.2">
      <c r="B42" s="871" t="s">
        <v>573</v>
      </c>
      <c r="C42" s="871"/>
      <c r="D42" s="871"/>
      <c r="E42" s="871"/>
      <c r="F42" s="871"/>
      <c r="G42" s="871"/>
      <c r="H42" s="871"/>
      <c r="I42" s="871"/>
      <c r="J42" s="871"/>
      <c r="K42" s="871"/>
      <c r="L42" s="871"/>
      <c r="M42" s="871"/>
      <c r="N42" s="871"/>
      <c r="O42" s="871"/>
      <c r="P42" s="871"/>
      <c r="Q42" s="871"/>
      <c r="R42" s="871"/>
      <c r="S42" s="871"/>
      <c r="T42" s="871"/>
      <c r="U42" s="871"/>
      <c r="V42" s="871"/>
      <c r="W42" s="871"/>
      <c r="X42" s="871"/>
      <c r="Y42" s="871"/>
    </row>
    <row r="43" spans="2:25" ht="15" customHeight="1" x14ac:dyDescent="0.2">
      <c r="B43" s="871" t="s">
        <v>574</v>
      </c>
      <c r="C43" s="871"/>
      <c r="D43" s="871"/>
      <c r="E43" s="871"/>
      <c r="F43" s="871"/>
      <c r="G43" s="871"/>
      <c r="H43" s="871"/>
      <c r="I43" s="871"/>
      <c r="J43" s="871"/>
      <c r="K43" s="871"/>
      <c r="L43" s="871"/>
      <c r="M43" s="871"/>
      <c r="N43" s="871"/>
      <c r="O43" s="871"/>
      <c r="P43" s="871"/>
      <c r="Q43" s="871"/>
      <c r="R43" s="871"/>
      <c r="S43" s="871"/>
      <c r="T43" s="871"/>
      <c r="U43" s="871"/>
      <c r="V43" s="871"/>
      <c r="W43" s="871"/>
      <c r="X43" s="871"/>
      <c r="Y43" s="871"/>
    </row>
    <row r="44" spans="2:25" ht="15" customHeight="1" x14ac:dyDescent="0.2">
      <c r="B44" s="869" t="s">
        <v>575</v>
      </c>
      <c r="C44" s="869"/>
      <c r="D44" s="869"/>
      <c r="E44" s="869"/>
      <c r="F44" s="869"/>
      <c r="G44" s="869"/>
      <c r="H44" s="869"/>
      <c r="I44" s="869"/>
      <c r="J44" s="869"/>
      <c r="K44" s="869"/>
      <c r="L44" s="869"/>
      <c r="M44" s="869"/>
      <c r="N44" s="869"/>
      <c r="O44" s="869"/>
      <c r="P44" s="869"/>
      <c r="Q44" s="869"/>
      <c r="R44" s="869"/>
      <c r="S44" s="869"/>
      <c r="T44" s="869"/>
      <c r="U44" s="869"/>
      <c r="V44" s="869"/>
      <c r="W44" s="869"/>
      <c r="X44" s="869"/>
      <c r="Y44" s="869"/>
    </row>
    <row r="45" spans="2:25" ht="15" customHeight="1" x14ac:dyDescent="0.2">
      <c r="B45" s="869" t="s">
        <v>576</v>
      </c>
      <c r="C45" s="869"/>
      <c r="D45" s="869"/>
      <c r="E45" s="869"/>
      <c r="F45" s="869"/>
      <c r="G45" s="869"/>
      <c r="H45" s="869"/>
      <c r="I45" s="869"/>
      <c r="J45" s="869"/>
      <c r="K45" s="869"/>
      <c r="L45" s="869"/>
      <c r="M45" s="869"/>
      <c r="N45" s="869"/>
      <c r="O45" s="869"/>
      <c r="P45" s="869"/>
      <c r="Q45" s="869"/>
      <c r="R45" s="869"/>
      <c r="S45" s="869"/>
      <c r="T45" s="869"/>
      <c r="U45" s="869"/>
      <c r="V45" s="869"/>
      <c r="W45" s="869"/>
      <c r="X45" s="869"/>
      <c r="Y45" s="869"/>
    </row>
    <row r="46" spans="2:25" ht="15" customHeight="1" x14ac:dyDescent="0.2">
      <c r="B46" s="869" t="s">
        <v>577</v>
      </c>
      <c r="C46" s="869"/>
      <c r="D46" s="869"/>
      <c r="E46" s="869"/>
      <c r="F46" s="869"/>
      <c r="G46" s="869"/>
      <c r="H46" s="869"/>
      <c r="I46" s="869"/>
      <c r="J46" s="869"/>
      <c r="K46" s="869"/>
      <c r="L46" s="869"/>
      <c r="M46" s="869"/>
      <c r="N46" s="869"/>
      <c r="O46" s="869"/>
      <c r="P46" s="869"/>
      <c r="Q46" s="869"/>
      <c r="R46" s="869"/>
      <c r="S46" s="869"/>
      <c r="T46" s="869"/>
      <c r="U46" s="869"/>
      <c r="V46" s="869"/>
      <c r="W46" s="869"/>
      <c r="X46" s="869"/>
      <c r="Y46" s="869"/>
    </row>
    <row r="47" spans="2:25" ht="15" customHeight="1" x14ac:dyDescent="0.2">
      <c r="B47" s="869" t="s">
        <v>578</v>
      </c>
      <c r="C47" s="869"/>
      <c r="D47" s="869"/>
      <c r="E47" s="869"/>
      <c r="F47" s="869"/>
      <c r="G47" s="869"/>
      <c r="H47" s="869"/>
      <c r="I47" s="869"/>
      <c r="J47" s="869"/>
      <c r="K47" s="869"/>
      <c r="L47" s="869"/>
      <c r="M47" s="869"/>
      <c r="N47" s="869"/>
      <c r="O47" s="869"/>
      <c r="P47" s="869"/>
      <c r="Q47" s="869"/>
      <c r="R47" s="869"/>
      <c r="S47" s="869"/>
      <c r="T47" s="869"/>
      <c r="U47" s="869"/>
      <c r="V47" s="869"/>
      <c r="W47" s="869"/>
      <c r="X47" s="869"/>
      <c r="Y47" s="869"/>
    </row>
    <row r="48" spans="2:25" ht="15" customHeight="1" x14ac:dyDescent="0.2">
      <c r="B48" s="869" t="s">
        <v>579</v>
      </c>
      <c r="C48" s="869"/>
      <c r="D48" s="869"/>
      <c r="E48" s="869"/>
      <c r="F48" s="869"/>
      <c r="G48" s="869"/>
      <c r="H48" s="869"/>
      <c r="I48" s="869"/>
      <c r="J48" s="869"/>
      <c r="K48" s="869"/>
      <c r="L48" s="869"/>
      <c r="M48" s="869"/>
      <c r="N48" s="869"/>
      <c r="O48" s="869"/>
      <c r="P48" s="869"/>
      <c r="Q48" s="869"/>
      <c r="R48" s="869"/>
      <c r="S48" s="869"/>
      <c r="T48" s="869"/>
      <c r="U48" s="869"/>
      <c r="V48" s="869"/>
      <c r="W48" s="869"/>
      <c r="X48" s="869"/>
      <c r="Y48" s="869"/>
    </row>
    <row r="49" spans="2:25" ht="15" customHeight="1" x14ac:dyDescent="0.2">
      <c r="B49" s="871" t="s">
        <v>580</v>
      </c>
      <c r="C49" s="871"/>
      <c r="D49" s="871"/>
      <c r="E49" s="871"/>
      <c r="F49" s="871"/>
      <c r="G49" s="871"/>
      <c r="H49" s="871"/>
      <c r="I49" s="871"/>
      <c r="J49" s="871"/>
      <c r="K49" s="871"/>
      <c r="L49" s="871"/>
      <c r="M49" s="871"/>
      <c r="N49" s="871"/>
      <c r="O49" s="871"/>
      <c r="P49" s="871"/>
      <c r="Q49" s="871"/>
      <c r="R49" s="871"/>
      <c r="S49" s="871"/>
      <c r="T49" s="871"/>
      <c r="U49" s="871"/>
      <c r="V49" s="871"/>
      <c r="W49" s="871"/>
      <c r="X49" s="871"/>
      <c r="Y49" s="871"/>
    </row>
    <row r="50" spans="2:25" ht="15" customHeight="1" x14ac:dyDescent="0.2">
      <c r="B50" s="869" t="s">
        <v>581</v>
      </c>
      <c r="C50" s="869"/>
      <c r="D50" s="869"/>
      <c r="E50" s="869"/>
      <c r="F50" s="869"/>
      <c r="G50" s="869"/>
      <c r="H50" s="869"/>
      <c r="I50" s="869"/>
      <c r="J50" s="869"/>
      <c r="K50" s="869"/>
      <c r="L50" s="869"/>
      <c r="M50" s="869"/>
      <c r="N50" s="869"/>
      <c r="O50" s="869"/>
      <c r="P50" s="869"/>
      <c r="Q50" s="869"/>
      <c r="R50" s="869"/>
      <c r="S50" s="869"/>
      <c r="T50" s="869"/>
      <c r="U50" s="869"/>
      <c r="V50" s="869"/>
      <c r="W50" s="869"/>
      <c r="X50" s="869"/>
      <c r="Y50" s="869"/>
    </row>
    <row r="51" spans="2:25" ht="15" customHeight="1" x14ac:dyDescent="0.2">
      <c r="B51" s="869" t="s">
        <v>582</v>
      </c>
      <c r="C51" s="869"/>
      <c r="D51" s="869"/>
      <c r="E51" s="869"/>
      <c r="F51" s="869"/>
      <c r="G51" s="869"/>
      <c r="H51" s="869"/>
      <c r="I51" s="869"/>
      <c r="J51" s="869"/>
      <c r="K51" s="869"/>
      <c r="L51" s="869"/>
      <c r="M51" s="869"/>
      <c r="N51" s="869"/>
      <c r="O51" s="869"/>
      <c r="P51" s="869"/>
      <c r="Q51" s="869"/>
      <c r="R51" s="869"/>
      <c r="S51" s="869"/>
      <c r="T51" s="869"/>
      <c r="U51" s="869"/>
      <c r="V51" s="869"/>
      <c r="W51" s="869"/>
      <c r="X51" s="869"/>
      <c r="Y51" s="869"/>
    </row>
    <row r="52" spans="2:25" ht="15" customHeight="1" x14ac:dyDescent="0.2">
      <c r="B52" s="869" t="s">
        <v>583</v>
      </c>
      <c r="C52" s="869"/>
      <c r="D52" s="869"/>
      <c r="E52" s="869"/>
      <c r="F52" s="869"/>
      <c r="G52" s="869"/>
      <c r="H52" s="869"/>
      <c r="I52" s="869"/>
      <c r="J52" s="869"/>
      <c r="K52" s="869"/>
      <c r="L52" s="869"/>
      <c r="M52" s="869"/>
      <c r="N52" s="869"/>
      <c r="O52" s="869"/>
      <c r="P52" s="869"/>
      <c r="Q52" s="869"/>
      <c r="R52" s="869"/>
      <c r="S52" s="869"/>
      <c r="T52" s="869"/>
      <c r="U52" s="869"/>
      <c r="V52" s="869"/>
      <c r="W52" s="869"/>
      <c r="X52" s="869"/>
      <c r="Y52" s="869"/>
    </row>
    <row r="53" spans="2:25" ht="15" customHeight="1" x14ac:dyDescent="0.2">
      <c r="B53" s="869" t="s">
        <v>584</v>
      </c>
      <c r="C53" s="869"/>
      <c r="D53" s="869"/>
      <c r="E53" s="869"/>
      <c r="F53" s="869"/>
      <c r="G53" s="869"/>
      <c r="H53" s="869"/>
      <c r="I53" s="869"/>
      <c r="J53" s="869"/>
      <c r="K53" s="869"/>
      <c r="L53" s="869"/>
      <c r="M53" s="869"/>
      <c r="N53" s="869"/>
      <c r="O53" s="869"/>
      <c r="P53" s="869"/>
      <c r="Q53" s="869"/>
      <c r="R53" s="869"/>
      <c r="S53" s="869"/>
      <c r="T53" s="869"/>
      <c r="U53" s="869"/>
      <c r="V53" s="869"/>
      <c r="W53" s="869"/>
      <c r="X53" s="869"/>
      <c r="Y53" s="869"/>
    </row>
    <row r="54" spans="2:25" ht="15" customHeight="1" x14ac:dyDescent="0.2">
      <c r="B54" s="869" t="s">
        <v>585</v>
      </c>
      <c r="C54" s="869"/>
      <c r="D54" s="869"/>
      <c r="E54" s="869"/>
      <c r="F54" s="869"/>
      <c r="G54" s="869"/>
      <c r="H54" s="869"/>
      <c r="I54" s="869"/>
      <c r="J54" s="869"/>
      <c r="K54" s="869"/>
      <c r="L54" s="869"/>
      <c r="M54" s="869"/>
      <c r="N54" s="869"/>
      <c r="O54" s="869"/>
      <c r="P54" s="869"/>
      <c r="Q54" s="869"/>
      <c r="R54" s="869"/>
      <c r="S54" s="869"/>
      <c r="T54" s="869"/>
      <c r="U54" s="869"/>
      <c r="V54" s="869"/>
      <c r="W54" s="869"/>
      <c r="X54" s="869"/>
      <c r="Y54" s="869"/>
    </row>
    <row r="55" spans="2:25" ht="15" customHeight="1" x14ac:dyDescent="0.2">
      <c r="B55" s="870" t="s">
        <v>586</v>
      </c>
      <c r="C55" s="870"/>
      <c r="D55" s="870"/>
      <c r="E55" s="870"/>
      <c r="F55" s="870"/>
      <c r="G55" s="870"/>
      <c r="H55" s="870"/>
      <c r="I55" s="870"/>
      <c r="J55" s="870"/>
      <c r="K55" s="870"/>
      <c r="L55" s="870"/>
      <c r="M55" s="870"/>
      <c r="N55" s="870"/>
      <c r="O55" s="870"/>
      <c r="P55" s="870"/>
      <c r="Q55" s="870"/>
      <c r="R55" s="870"/>
      <c r="S55" s="870"/>
      <c r="T55" s="870"/>
      <c r="U55" s="870"/>
      <c r="V55" s="870"/>
      <c r="W55" s="870"/>
      <c r="X55" s="870"/>
      <c r="Y55" s="870"/>
    </row>
    <row r="56" spans="2:25" ht="15" customHeight="1" x14ac:dyDescent="0.2">
      <c r="B56" s="868" t="s">
        <v>587</v>
      </c>
      <c r="C56" s="868"/>
      <c r="D56" s="868"/>
      <c r="E56" s="868"/>
      <c r="F56" s="868"/>
      <c r="G56" s="868"/>
      <c r="H56" s="868"/>
      <c r="I56" s="868"/>
      <c r="J56" s="868"/>
      <c r="K56" s="868"/>
      <c r="L56" s="868"/>
      <c r="M56" s="868"/>
      <c r="N56" s="868"/>
      <c r="O56" s="868"/>
      <c r="P56" s="868"/>
      <c r="Q56" s="868"/>
      <c r="R56" s="868"/>
      <c r="S56" s="868"/>
      <c r="T56" s="868"/>
      <c r="U56" s="868"/>
      <c r="V56" s="868"/>
      <c r="W56" s="868"/>
      <c r="X56" s="868"/>
      <c r="Y56" s="868"/>
    </row>
    <row r="57" spans="2:25" ht="24.95" customHeight="1" x14ac:dyDescent="0.2">
      <c r="B57" s="868" t="s">
        <v>588</v>
      </c>
      <c r="C57" s="868"/>
      <c r="D57" s="868"/>
      <c r="E57" s="868"/>
      <c r="F57" s="868"/>
      <c r="G57" s="868"/>
      <c r="H57" s="868"/>
      <c r="I57" s="868"/>
      <c r="J57" s="868"/>
      <c r="K57" s="868"/>
      <c r="L57" s="868"/>
      <c r="M57" s="868"/>
      <c r="N57" s="868"/>
      <c r="O57" s="868"/>
      <c r="P57" s="868"/>
      <c r="Q57" s="868"/>
      <c r="R57" s="868"/>
      <c r="S57" s="868"/>
      <c r="T57" s="868"/>
      <c r="U57" s="868"/>
      <c r="V57" s="868"/>
      <c r="W57" s="868"/>
      <c r="X57" s="868"/>
      <c r="Y57" s="868"/>
    </row>
    <row r="58" spans="2:25" ht="24.95" customHeight="1" x14ac:dyDescent="0.2">
      <c r="B58" s="868" t="s">
        <v>589</v>
      </c>
      <c r="C58" s="868"/>
      <c r="D58" s="868"/>
      <c r="E58" s="868"/>
      <c r="F58" s="868"/>
      <c r="G58" s="868"/>
      <c r="H58" s="868"/>
      <c r="I58" s="868"/>
      <c r="J58" s="868"/>
      <c r="K58" s="868"/>
      <c r="L58" s="868"/>
      <c r="M58" s="868"/>
      <c r="N58" s="868"/>
      <c r="O58" s="868"/>
      <c r="P58" s="868"/>
      <c r="Q58" s="868"/>
      <c r="R58" s="868"/>
      <c r="S58" s="868"/>
      <c r="T58" s="868"/>
      <c r="U58" s="868"/>
      <c r="V58" s="868"/>
      <c r="W58" s="868"/>
      <c r="X58" s="868"/>
      <c r="Y58" s="868"/>
    </row>
    <row r="59" spans="2:25" ht="15" customHeight="1" x14ac:dyDescent="0.2">
      <c r="B59" s="868" t="s">
        <v>590</v>
      </c>
      <c r="C59" s="868"/>
      <c r="D59" s="868"/>
      <c r="E59" s="868"/>
      <c r="F59" s="868"/>
      <c r="G59" s="868"/>
      <c r="H59" s="868"/>
      <c r="I59" s="868"/>
      <c r="J59" s="868"/>
      <c r="K59" s="868"/>
      <c r="L59" s="868"/>
      <c r="M59" s="868"/>
      <c r="N59" s="868"/>
      <c r="O59" s="868"/>
      <c r="P59" s="868"/>
      <c r="Q59" s="868"/>
      <c r="R59" s="868"/>
      <c r="S59" s="868"/>
      <c r="T59" s="868"/>
      <c r="U59" s="868"/>
      <c r="V59" s="868"/>
      <c r="W59" s="868"/>
      <c r="X59" s="868"/>
      <c r="Y59" s="868"/>
    </row>
    <row r="60" spans="2:25" ht="15" customHeight="1" x14ac:dyDescent="0.2">
      <c r="B60" s="870" t="s">
        <v>591</v>
      </c>
      <c r="C60" s="870"/>
      <c r="D60" s="870"/>
      <c r="E60" s="870"/>
      <c r="F60" s="870"/>
      <c r="G60" s="870"/>
      <c r="H60" s="870"/>
      <c r="I60" s="870"/>
      <c r="J60" s="870"/>
      <c r="K60" s="870"/>
      <c r="L60" s="870"/>
      <c r="M60" s="870"/>
      <c r="N60" s="870"/>
      <c r="O60" s="870"/>
      <c r="P60" s="870"/>
      <c r="Q60" s="870"/>
      <c r="R60" s="870"/>
      <c r="S60" s="870"/>
      <c r="T60" s="870"/>
      <c r="U60" s="870"/>
      <c r="V60" s="870"/>
      <c r="W60" s="870"/>
      <c r="X60" s="870"/>
      <c r="Y60" s="870"/>
    </row>
    <row r="61" spans="2:25" ht="15" customHeight="1" x14ac:dyDescent="0.2">
      <c r="B61" s="868" t="s">
        <v>592</v>
      </c>
      <c r="C61" s="868"/>
      <c r="D61" s="868"/>
      <c r="E61" s="868"/>
      <c r="F61" s="868"/>
      <c r="G61" s="868"/>
      <c r="H61" s="868"/>
      <c r="I61" s="868"/>
      <c r="J61" s="868"/>
      <c r="K61" s="868"/>
      <c r="L61" s="868"/>
      <c r="M61" s="868"/>
      <c r="N61" s="868"/>
      <c r="O61" s="868"/>
      <c r="P61" s="868"/>
      <c r="Q61" s="868"/>
      <c r="R61" s="868"/>
      <c r="S61" s="868"/>
      <c r="T61" s="868"/>
      <c r="U61" s="868"/>
      <c r="V61" s="868"/>
      <c r="W61" s="868"/>
      <c r="X61" s="868"/>
      <c r="Y61" s="868"/>
    </row>
    <row r="62" spans="2:25" ht="24.95" customHeight="1" x14ac:dyDescent="0.2">
      <c r="B62" s="868" t="s">
        <v>593</v>
      </c>
      <c r="C62" s="868"/>
      <c r="D62" s="868"/>
      <c r="E62" s="868"/>
      <c r="F62" s="868"/>
      <c r="G62" s="868"/>
      <c r="H62" s="868"/>
      <c r="I62" s="868"/>
      <c r="J62" s="868"/>
      <c r="K62" s="868"/>
      <c r="L62" s="868"/>
      <c r="M62" s="868"/>
      <c r="N62" s="868"/>
      <c r="O62" s="868"/>
      <c r="P62" s="868"/>
      <c r="Q62" s="868"/>
      <c r="R62" s="868"/>
      <c r="S62" s="868"/>
      <c r="T62" s="868"/>
      <c r="U62" s="868"/>
      <c r="V62" s="868"/>
      <c r="W62" s="868"/>
      <c r="X62" s="868"/>
      <c r="Y62" s="868"/>
    </row>
    <row r="63" spans="2:25" ht="24.95" customHeight="1" x14ac:dyDescent="0.2">
      <c r="B63" s="868" t="s">
        <v>594</v>
      </c>
      <c r="C63" s="868"/>
      <c r="D63" s="868"/>
      <c r="E63" s="868"/>
      <c r="F63" s="868"/>
      <c r="G63" s="868"/>
      <c r="H63" s="868"/>
      <c r="I63" s="868"/>
      <c r="J63" s="868"/>
      <c r="K63" s="868"/>
      <c r="L63" s="868"/>
      <c r="M63" s="868"/>
      <c r="N63" s="868"/>
      <c r="O63" s="868"/>
      <c r="P63" s="868"/>
      <c r="Q63" s="868"/>
      <c r="R63" s="868"/>
      <c r="S63" s="868"/>
      <c r="T63" s="868"/>
      <c r="U63" s="868"/>
      <c r="V63" s="868"/>
      <c r="W63" s="868"/>
      <c r="X63" s="868"/>
      <c r="Y63" s="868"/>
    </row>
    <row r="64" spans="2:25" ht="15" customHeight="1" x14ac:dyDescent="0.2">
      <c r="B64" s="868" t="s">
        <v>595</v>
      </c>
      <c r="C64" s="868"/>
      <c r="D64" s="868"/>
      <c r="E64" s="868"/>
      <c r="F64" s="868"/>
      <c r="G64" s="868"/>
      <c r="H64" s="868"/>
      <c r="I64" s="868"/>
      <c r="J64" s="868"/>
      <c r="K64" s="868"/>
      <c r="L64" s="868"/>
      <c r="M64" s="868"/>
      <c r="N64" s="868"/>
      <c r="O64" s="868"/>
      <c r="P64" s="868"/>
      <c r="Q64" s="868"/>
      <c r="R64" s="868"/>
      <c r="S64" s="868"/>
      <c r="T64" s="868"/>
      <c r="U64" s="868"/>
      <c r="V64" s="868"/>
      <c r="W64" s="868"/>
      <c r="X64" s="868"/>
      <c r="Y64" s="868"/>
    </row>
    <row r="65" spans="2:25" ht="15" customHeight="1" x14ac:dyDescent="0.2">
      <c r="B65" s="868" t="s">
        <v>596</v>
      </c>
      <c r="C65" s="868"/>
      <c r="D65" s="868"/>
      <c r="E65" s="868"/>
      <c r="F65" s="868"/>
      <c r="G65" s="868"/>
      <c r="H65" s="868"/>
      <c r="I65" s="868"/>
      <c r="J65" s="868"/>
      <c r="K65" s="868"/>
      <c r="L65" s="868"/>
      <c r="M65" s="868"/>
      <c r="N65" s="868"/>
      <c r="O65" s="868"/>
      <c r="P65" s="868"/>
      <c r="Q65" s="868"/>
      <c r="R65" s="868"/>
      <c r="S65" s="868"/>
      <c r="T65" s="868"/>
      <c r="U65" s="868"/>
      <c r="V65" s="868"/>
      <c r="W65" s="868"/>
      <c r="X65" s="868"/>
      <c r="Y65" s="868"/>
    </row>
  </sheetData>
  <sheetProtection formatCells="0" formatColumns="0" formatRows="0" insertColumns="0" insertRows="0" insertHyperlinks="0" deleteColumns="0" deleteRows="0" sort="0" autoFilter="0" pivotTables="0"/>
  <mergeCells count="35">
    <mergeCell ref="AP20:AV20"/>
    <mergeCell ref="Z4:AV4"/>
    <mergeCell ref="C5:Y5"/>
    <mergeCell ref="Z5:AV5"/>
    <mergeCell ref="C2:Y2"/>
    <mergeCell ref="B43:Y43"/>
    <mergeCell ref="B44:Y44"/>
    <mergeCell ref="B45:Y45"/>
    <mergeCell ref="B46:Y46"/>
    <mergeCell ref="A4:A6"/>
    <mergeCell ref="B4:B6"/>
    <mergeCell ref="C4:Y4"/>
    <mergeCell ref="B40:Y40"/>
    <mergeCell ref="B41:Y41"/>
    <mergeCell ref="B42:Y42"/>
    <mergeCell ref="B39:Y39"/>
    <mergeCell ref="B47:Y47"/>
    <mergeCell ref="B48:Y48"/>
    <mergeCell ref="B49:Y49"/>
    <mergeCell ref="B50:Y50"/>
    <mergeCell ref="B51:Y51"/>
    <mergeCell ref="B63:Y63"/>
    <mergeCell ref="B64:Y64"/>
    <mergeCell ref="B65:Y65"/>
    <mergeCell ref="B52:Y52"/>
    <mergeCell ref="B53:Y53"/>
    <mergeCell ref="B54:Y54"/>
    <mergeCell ref="B55:Y55"/>
    <mergeCell ref="B56:Y56"/>
    <mergeCell ref="B57:Y57"/>
    <mergeCell ref="B58:Y58"/>
    <mergeCell ref="B59:Y59"/>
    <mergeCell ref="B60:Y60"/>
    <mergeCell ref="B61:Y61"/>
    <mergeCell ref="B62:Y6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28"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RADOSLAVA VLASKOVSKA</cp:lastModifiedBy>
  <cp:lastPrinted>2026-01-27T09:11:56Z</cp:lastPrinted>
  <dcterms:created xsi:type="dcterms:W3CDTF">2005-03-22T15:35:28Z</dcterms:created>
  <dcterms:modified xsi:type="dcterms:W3CDTF">2026-02-05T12:49:49Z</dcterms:modified>
</cp:coreProperties>
</file>